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activeTab="10"/>
  </bookViews>
  <sheets>
    <sheet name="01" sheetId="1" r:id="rId1"/>
    <sheet name="02" sheetId="2" r:id="rId2"/>
    <sheet name="03" sheetId="3" r:id="rId3"/>
    <sheet name="04" sheetId="4" r:id="rId4"/>
    <sheet name="05" sheetId="5" r:id="rId5"/>
    <sheet name="06" sheetId="6" r:id="rId6"/>
    <sheet name="07" sheetId="7" r:id="rId7"/>
    <sheet name="08" sheetId="8" r:id="rId8"/>
    <sheet name="09" sheetId="9" r:id="rId9"/>
    <sheet name="10" sheetId="10" r:id="rId10"/>
    <sheet name="11" sheetId="11" r:id="rId11"/>
    <sheet name="12" sheetId="12" r:id="rId12"/>
    <sheet name="suvestine" sheetId="13" r:id="rId13"/>
  </sheets>
  <calcPr calcId="145621"/>
</workbook>
</file>

<file path=xl/calcChain.xml><?xml version="1.0" encoding="utf-8"?>
<calcChain xmlns="http://schemas.openxmlformats.org/spreadsheetml/2006/main">
  <c r="E12" i="12" l="1"/>
  <c r="C21" i="13"/>
  <c r="D20" i="13"/>
  <c r="D19" i="13"/>
  <c r="D21" i="13" s="1"/>
  <c r="D15" i="13"/>
  <c r="D16" i="13" s="1"/>
  <c r="C15" i="13"/>
  <c r="E15" i="13" s="1"/>
  <c r="E16" i="13" s="1"/>
  <c r="G20" i="8"/>
  <c r="G29" i="6"/>
  <c r="G28" i="1"/>
  <c r="G27" i="1"/>
  <c r="G30" i="2"/>
  <c r="G29" i="2"/>
  <c r="G32" i="3"/>
  <c r="G31" i="3"/>
  <c r="G59" i="4"/>
  <c r="G58" i="4"/>
  <c r="G30" i="5"/>
  <c r="G29" i="5"/>
  <c r="G30" i="6"/>
  <c r="G19" i="7"/>
  <c r="G18" i="7"/>
  <c r="F23" i="9"/>
  <c r="F22" i="9"/>
  <c r="G22" i="10"/>
  <c r="G21" i="10"/>
  <c r="F27" i="11"/>
  <c r="F28" i="11"/>
  <c r="F25" i="12"/>
  <c r="F24" i="12"/>
  <c r="E15" i="12"/>
  <c r="E14" i="12"/>
  <c r="E13" i="12"/>
  <c r="E10" i="12"/>
  <c r="E9" i="12"/>
  <c r="E7" i="12"/>
  <c r="E11" i="12"/>
  <c r="E17" i="11"/>
  <c r="E16" i="11"/>
  <c r="E15" i="11"/>
  <c r="E14" i="11"/>
  <c r="E10" i="11"/>
  <c r="E11" i="11"/>
  <c r="E12" i="11"/>
  <c r="E13" i="11"/>
  <c r="E7" i="11"/>
  <c r="E11" i="10"/>
  <c r="E9" i="11"/>
  <c r="E8" i="11"/>
  <c r="E9" i="10"/>
  <c r="E8" i="8"/>
  <c r="E9" i="8"/>
  <c r="E10" i="8"/>
  <c r="E11" i="8"/>
  <c r="E12" i="8"/>
  <c r="E7" i="8"/>
  <c r="E8" i="9"/>
  <c r="E9" i="9"/>
  <c r="E10" i="9"/>
  <c r="E11" i="9"/>
  <c r="E12" i="9"/>
  <c r="E13" i="9"/>
  <c r="E14" i="9"/>
  <c r="E15" i="9"/>
  <c r="E16" i="9"/>
  <c r="E7" i="9"/>
  <c r="E8" i="10"/>
  <c r="E10" i="10"/>
  <c r="E13" i="10"/>
  <c r="E12" i="10"/>
  <c r="E7" i="10"/>
  <c r="C16" i="13" l="1"/>
</calcChain>
</file>

<file path=xl/sharedStrings.xml><?xml version="1.0" encoding="utf-8"?>
<sst xmlns="http://schemas.openxmlformats.org/spreadsheetml/2006/main" count="1101" uniqueCount="328">
  <si>
    <t>VILNIAUS SAVIVALDYBĖS GRIGIŠKIŲ VIDURINĖS MOKYKLOS</t>
  </si>
  <si>
    <t>2014 m. sausio mėn. pirkimų sąrašas</t>
  </si>
  <si>
    <t>Eil. Nr.</t>
  </si>
  <si>
    <t>Pavadinimas</t>
  </si>
  <si>
    <t>Pirkimo data</t>
  </si>
  <si>
    <t>Pirkimo taisyklių punktas</t>
  </si>
  <si>
    <t>Pirkimo būdas</t>
  </si>
  <si>
    <t>Tipas</t>
  </si>
  <si>
    <t>BVŽP</t>
  </si>
  <si>
    <t>Tinklapio talpinimas</t>
  </si>
  <si>
    <t>2014 01 10</t>
  </si>
  <si>
    <t>Apklausos procedūra</t>
  </si>
  <si>
    <t>Paslaugos</t>
  </si>
  <si>
    <t>72222300-0</t>
  </si>
  <si>
    <t>Įrankių nuoma</t>
  </si>
  <si>
    <t>2014 01 14</t>
  </si>
  <si>
    <t>45500000-2</t>
  </si>
  <si>
    <t>Kasėčių pildymas</t>
  </si>
  <si>
    <t>2014 01 20</t>
  </si>
  <si>
    <t>30125110-5</t>
  </si>
  <si>
    <t>Telefono stotslės remontas</t>
  </si>
  <si>
    <t>2014 01 21</t>
  </si>
  <si>
    <t>50334140-8</t>
  </si>
  <si>
    <t>Baldai biuro</t>
  </si>
  <si>
    <t xml:space="preserve">2014 01 23  </t>
  </si>
  <si>
    <t>Prekės</t>
  </si>
  <si>
    <t>39130000-2</t>
  </si>
  <si>
    <t>Raštinės priemonės</t>
  </si>
  <si>
    <t>2014 01 27</t>
  </si>
  <si>
    <t>30192700-8</t>
  </si>
  <si>
    <t>Sporto prekės</t>
  </si>
  <si>
    <t>37400000-2</t>
  </si>
  <si>
    <t>Tinklinio stovas</t>
  </si>
  <si>
    <t xml:space="preserve">2014 01 30 </t>
  </si>
  <si>
    <t>71.9</t>
  </si>
  <si>
    <t>71.1</t>
  </si>
  <si>
    <t>71.1. punktu (-ais) buvo apklaustas tik vienas tiekėjas.</t>
  </si>
  <si>
    <r>
      <t>(nurodomos aplinkybės)</t>
    </r>
    <r>
      <rPr>
        <sz val="12"/>
        <color theme="1"/>
        <rFont val="Times New Roman"/>
        <family val="1"/>
        <charset val="186"/>
      </rPr>
      <t xml:space="preserve">  dėl techninių, meninių priežasčių ar dėl objektyvių aplinkybių tik konkretus tiekėjas gali patiekti reikalingas prekes, pateikti paslaugas ar atlikti darbus ir nėra jokios kitos priimtinos alternatyvos;</t>
    </r>
  </si>
  <si>
    <t>71.9. punktu (-ais) buvo apklaustas tik vienas tiekėjas.</t>
  </si>
  <si>
    <r>
      <t>(nurodomos aplinkybės)</t>
    </r>
    <r>
      <rPr>
        <sz val="12"/>
        <color theme="1"/>
        <rFont val="Times New Roman"/>
        <family val="1"/>
        <charset val="186"/>
      </rPr>
      <t xml:space="preserve">  kai atliekami pirkimai, kurių sutarties vertė yra mažesnė kaip 10 000 Lt be PVM.</t>
    </r>
  </si>
  <si>
    <t>Darbuotojų kvalifikacijos kėlimas</t>
  </si>
  <si>
    <t>2014 01 13</t>
  </si>
  <si>
    <t>80522000-9</t>
  </si>
  <si>
    <t>2014 m. vasario mėn. pirkimų sąrašas</t>
  </si>
  <si>
    <t>Baldų detalės</t>
  </si>
  <si>
    <t>2014 02 05</t>
  </si>
  <si>
    <t>44411000-4</t>
  </si>
  <si>
    <t>Elektroninės detalės</t>
  </si>
  <si>
    <t>2014 02 08</t>
  </si>
  <si>
    <t>31711000-3</t>
  </si>
  <si>
    <t>2014 02 10</t>
  </si>
  <si>
    <t>Tvirtinimo detalės</t>
  </si>
  <si>
    <t>2014 02 13</t>
  </si>
  <si>
    <t>44530000-4</t>
  </si>
  <si>
    <t>2014 02 17</t>
  </si>
  <si>
    <t>2014 02 19</t>
  </si>
  <si>
    <t>Langų žaliuzės</t>
  </si>
  <si>
    <t>2014 02 25</t>
  </si>
  <si>
    <t>39515440-1</t>
  </si>
  <si>
    <t>2014 02 26</t>
  </si>
  <si>
    <t>2014 02 27</t>
  </si>
  <si>
    <t>301125110-5</t>
  </si>
  <si>
    <t>2014 02 28</t>
  </si>
  <si>
    <t>2014 m. kovo mėn. pirkimų sąrašas</t>
  </si>
  <si>
    <t>Valymo ir higijenos priemonės</t>
  </si>
  <si>
    <t>2014 03 05</t>
  </si>
  <si>
    <t>Raktų gamyba</t>
  </si>
  <si>
    <t>2014 03 06</t>
  </si>
  <si>
    <t>44522200-7</t>
  </si>
  <si>
    <t>Kompiuterių pagalbinė įranga</t>
  </si>
  <si>
    <t>2014 02 12</t>
  </si>
  <si>
    <t>30100000-0</t>
  </si>
  <si>
    <t>Gesintuvų patikra</t>
  </si>
  <si>
    <t>2014 03 12</t>
  </si>
  <si>
    <t>35111300-8</t>
  </si>
  <si>
    <t>2014 03 17</t>
  </si>
  <si>
    <t>Pagalbinės medžiagos</t>
  </si>
  <si>
    <t>2014 03 18</t>
  </si>
  <si>
    <t>Pirkimo suma     Lt</t>
  </si>
  <si>
    <t>Apklausti trys tiekėjai</t>
  </si>
  <si>
    <t>Gaublys</t>
  </si>
  <si>
    <t>2014 03 10</t>
  </si>
  <si>
    <t>39162100-6</t>
  </si>
  <si>
    <t>Šlifavimo medžiagos</t>
  </si>
  <si>
    <t>2014 03 14</t>
  </si>
  <si>
    <t>14811300-2</t>
  </si>
  <si>
    <t>31711000-3   44530000-4</t>
  </si>
  <si>
    <t>Elektroninės detalės, fornitūra</t>
  </si>
  <si>
    <t>2014 03 27</t>
  </si>
  <si>
    <t>Pagal supaprastintas pirkimų taisykles patvirtintas 2011 04 28 direktoriaus įsakymu Nr. V-163</t>
  </si>
  <si>
    <t>2014 m. balandžio mėn. pirkimų sąrašas</t>
  </si>
  <si>
    <t>2014 04 22</t>
  </si>
  <si>
    <t>Prekės technologijų pamokoms</t>
  </si>
  <si>
    <t>2014 04 05</t>
  </si>
  <si>
    <t>19435200-6</t>
  </si>
  <si>
    <t>19280000-2</t>
  </si>
  <si>
    <t>2014 04 06</t>
  </si>
  <si>
    <t>Prekės floristikai</t>
  </si>
  <si>
    <t>031150000-0</t>
  </si>
  <si>
    <t>19280000-2  39563000-6</t>
  </si>
  <si>
    <t>Rašalinės kasėtės</t>
  </si>
  <si>
    <t>2014 04 07</t>
  </si>
  <si>
    <t>30192113-6</t>
  </si>
  <si>
    <t>Linijniai kodai bibliotekai</t>
  </si>
  <si>
    <t>2014 04 09</t>
  </si>
  <si>
    <t>79810000-5</t>
  </si>
  <si>
    <t>30230000-0</t>
  </si>
  <si>
    <t>Multimedijos projektorius su montavimo darbais aktų salėje</t>
  </si>
  <si>
    <t>Detalės elektrinių  įrankių remontui</t>
  </si>
  <si>
    <t>2014 04 14</t>
  </si>
  <si>
    <t>34913000-0</t>
  </si>
  <si>
    <r>
      <t xml:space="preserve">133.4. atliekant mažos vertės pirkimą, sudaromos sutarties vertė perkant prekes, paslaugas ar darbus </t>
    </r>
    <r>
      <rPr>
        <b/>
        <i/>
        <sz val="12"/>
        <color theme="1"/>
        <rFont val="Times New Roman"/>
        <family val="1"/>
        <charset val="186"/>
      </rPr>
      <t>neviršija 30 tūkst. litų be PVM;</t>
    </r>
  </si>
  <si>
    <t>Pagal supaprastintas pirkimų taisykles patvirtintas 2014 04 14 direktoriaus įsakymu Nr. V-140</t>
  </si>
  <si>
    <t>133,4</t>
  </si>
  <si>
    <t>Tepalai žoliapjovei</t>
  </si>
  <si>
    <t>Benzinas žoliapjovei</t>
  </si>
  <si>
    <t>2015 04 23</t>
  </si>
  <si>
    <t>2016 04 23</t>
  </si>
  <si>
    <t>24951100-6</t>
  </si>
  <si>
    <t>09132000-3</t>
  </si>
  <si>
    <t>2014 m. Gegužės mėn. pirkimų sąrašas</t>
  </si>
  <si>
    <r>
      <t>133.3. pirkimą būtina atlikti labai greitai. Šios aplinkybės negali priklausyti nuo VILNIAUS SAVIVALDYBĖS GRIGIŠKIŲ VIDURINĖS MOKYKLOS</t>
    </r>
    <r>
      <rPr>
        <sz val="10"/>
        <color theme="1"/>
        <rFont val="Times New Roman"/>
        <family val="1"/>
        <charset val="186"/>
      </rPr>
      <t xml:space="preserve"> </t>
    </r>
    <r>
      <rPr>
        <sz val="12"/>
        <color theme="1"/>
        <rFont val="Times New Roman"/>
        <family val="1"/>
        <charset val="186"/>
      </rPr>
      <t>delsimo ar neveiklumo;</t>
    </r>
  </si>
  <si>
    <t>133.1. yra tik konkretus tiekėjas, kuris gali pateikti reikalingas prekes, suteikti paslaugas ar atlikti darbus ir nėra jokios kitos priimtinos alternatyvos;</t>
  </si>
  <si>
    <r>
      <t xml:space="preserve">133.12. perkamos prekės remontui ir priežiūrai sudarant </t>
    </r>
    <r>
      <rPr>
        <b/>
        <sz val="12"/>
        <color theme="1"/>
        <rFont val="Times New Roman"/>
        <family val="1"/>
        <charset val="186"/>
      </rPr>
      <t>vieną sutartį metuose sumai iki 10000 Lt be PVM.</t>
    </r>
  </si>
  <si>
    <t>2015 03 28</t>
  </si>
  <si>
    <t>Techninės analizs ir apžiūros darbai</t>
  </si>
  <si>
    <t>2014 04 01</t>
  </si>
  <si>
    <t>Darbai</t>
  </si>
  <si>
    <t>2014 04 18</t>
  </si>
  <si>
    <t>2014 04 21</t>
  </si>
  <si>
    <t>Gėlės sodinimui</t>
  </si>
  <si>
    <t>2016 04 24</t>
  </si>
  <si>
    <t>03441000-3</t>
  </si>
  <si>
    <t>Šlifavimo diskai</t>
  </si>
  <si>
    <t>Pašto ženklai</t>
  </si>
  <si>
    <t>2016 04 29</t>
  </si>
  <si>
    <t>22410000-7</t>
  </si>
  <si>
    <t>CV ženklai</t>
  </si>
  <si>
    <t>30232130-4</t>
  </si>
  <si>
    <t>Popierius</t>
  </si>
  <si>
    <t>2014 05 02</t>
  </si>
  <si>
    <t>30197620-8  37823600-9</t>
  </si>
  <si>
    <t>Gėlės apželdinimui</t>
  </si>
  <si>
    <t>Smulkios ūkinės ir remonto prekės</t>
  </si>
  <si>
    <t>Žoliapjovės detalės</t>
  </si>
  <si>
    <t>133.12</t>
  </si>
  <si>
    <t>Žoliapjovės remontas</t>
  </si>
  <si>
    <t>133.3</t>
  </si>
  <si>
    <t>4525900-7</t>
  </si>
  <si>
    <t>Vadovėlių pirkimas</t>
  </si>
  <si>
    <t>133.1</t>
  </si>
  <si>
    <t>133.4</t>
  </si>
  <si>
    <t>Higijenos prekės</t>
  </si>
  <si>
    <t>Kopijavimo įrangos remontas</t>
  </si>
  <si>
    <t>50313200-4</t>
  </si>
  <si>
    <t>33761000-2 33711900-6</t>
  </si>
  <si>
    <t>Buhalterinia blankai</t>
  </si>
  <si>
    <t>22822000-8</t>
  </si>
  <si>
    <t>Žvakutės akcijai</t>
  </si>
  <si>
    <t>2014 01 12</t>
  </si>
  <si>
    <t>39225600-1</t>
  </si>
  <si>
    <t>Dirbtinės gėlės</t>
  </si>
  <si>
    <t>2014 03 15</t>
  </si>
  <si>
    <t>39293200-4</t>
  </si>
  <si>
    <t>Audinys ir dekoracijos technologijų pamokoms</t>
  </si>
  <si>
    <t xml:space="preserve">2014 03 21 </t>
  </si>
  <si>
    <t>44812400-9</t>
  </si>
  <si>
    <t>Popierius technologijų pamokoms</t>
  </si>
  <si>
    <t>2014 03 21</t>
  </si>
  <si>
    <t>3782350-8</t>
  </si>
  <si>
    <t>2014 m. Birželio mėn. pirkimų sąrašas</t>
  </si>
  <si>
    <t>Elektros laidas</t>
  </si>
  <si>
    <t>2014 06 18</t>
  </si>
  <si>
    <t>31300000-9</t>
  </si>
  <si>
    <t>Gesintuvų pildymas</t>
  </si>
  <si>
    <t>2014 05 05</t>
  </si>
  <si>
    <t>2014 05 06</t>
  </si>
  <si>
    <t>2014 05 15</t>
  </si>
  <si>
    <t>2014 05 16</t>
  </si>
  <si>
    <t>2014 05 26</t>
  </si>
  <si>
    <t>2014 05 27</t>
  </si>
  <si>
    <t>2014 05 28</t>
  </si>
  <si>
    <t>24951230-6</t>
  </si>
  <si>
    <t>133,6</t>
  </si>
  <si>
    <r>
      <t>133.6. VILNIAUS SAVIVALDYBĖS GRIGIŠKIŲ VIDURINĖ MOKYKLA</t>
    </r>
    <r>
      <rPr>
        <sz val="10"/>
        <color theme="1"/>
        <rFont val="Times New Roman"/>
        <family val="1"/>
        <charset val="186"/>
      </rPr>
      <t xml:space="preserve"> </t>
    </r>
    <r>
      <rPr>
        <sz val="12"/>
        <color theme="1"/>
        <rFont val="Times New Roman"/>
        <family val="1"/>
        <charset val="186"/>
      </rPr>
      <t>pagal ankstesnę sutartį iš kurio nors tiekėjo pirko prekių arba paslaugų ir nustatė, kad iš jo tikslinga pirkti papildomai, techniniu požiūriu derinant su jau turimomis prekėmis ir suteiktomis paslaugomis, ir jeigu ankstesnieji pirkimai buvo efektyvūs, iš esmės nekeičiant prekių ar paslaugų kainos ir kitų sąlygų. Tokių papildomų pirkimų vertė negali viršyti 30 procentų pradinės sutarties vertės;</t>
    </r>
  </si>
  <si>
    <t>Dokumentų registracija</t>
  </si>
  <si>
    <t>2014 06 26</t>
  </si>
  <si>
    <t>2014 06 25</t>
  </si>
  <si>
    <t>Vazonai gėlėms</t>
  </si>
  <si>
    <t>39298300-0</t>
  </si>
  <si>
    <t>Durpės gėlėms</t>
  </si>
  <si>
    <t>0911220-9</t>
  </si>
  <si>
    <t>2014 m. Liepos mėn. pirkimų sąrašas</t>
  </si>
  <si>
    <t>2014 07 21</t>
  </si>
  <si>
    <t>2014 07 25</t>
  </si>
  <si>
    <t>09211000-1</t>
  </si>
  <si>
    <t>2014 m. Rugpjučio mėn. pirkimų sąrašas</t>
  </si>
  <si>
    <t>Spausdintuvų kasėtės</t>
  </si>
  <si>
    <t>2014 08 14</t>
  </si>
  <si>
    <t>3237310-5</t>
  </si>
  <si>
    <t>Stendas su remeliais</t>
  </si>
  <si>
    <t>2014 08 21</t>
  </si>
  <si>
    <t>39133000-3</t>
  </si>
  <si>
    <t>2014 08 25</t>
  </si>
  <si>
    <t>LMDP plokštė supjaustyta</t>
  </si>
  <si>
    <t>2014 08 27</t>
  </si>
  <si>
    <t>4419130-8</t>
  </si>
  <si>
    <t>Higijenos reikmenys</t>
  </si>
  <si>
    <t>19640000-4</t>
  </si>
  <si>
    <t>2014 m. Rugsėjo mėn. pirkimų sąrašas</t>
  </si>
  <si>
    <t>2014 09 03</t>
  </si>
  <si>
    <t>2014 09 15</t>
  </si>
  <si>
    <t>16310000-1</t>
  </si>
  <si>
    <t>Pakabinamų lųbų detalės</t>
  </si>
  <si>
    <t>45421146-9</t>
  </si>
  <si>
    <t>Lubiniai šviestuvai</t>
  </si>
  <si>
    <t>2014 09 10</t>
  </si>
  <si>
    <t>694,71</t>
  </si>
  <si>
    <t>31524120-2</t>
  </si>
  <si>
    <t>Toneris</t>
  </si>
  <si>
    <t>30237310-5</t>
  </si>
  <si>
    <t>Dispersiniai dažai</t>
  </si>
  <si>
    <t>2014 09 24</t>
  </si>
  <si>
    <t>44810000-1</t>
  </si>
  <si>
    <t>Įrankiai</t>
  </si>
  <si>
    <t>44512000-2</t>
  </si>
  <si>
    <t>Autobuso nuoma</t>
  </si>
  <si>
    <t>2014 09 08</t>
  </si>
  <si>
    <t>60170000-0</t>
  </si>
  <si>
    <t>PC įrangos pirkimas</t>
  </si>
  <si>
    <t>2014 09 01</t>
  </si>
  <si>
    <t>30200000-1</t>
  </si>
  <si>
    <t>2014 06 11</t>
  </si>
  <si>
    <t>2014 09 04</t>
  </si>
  <si>
    <t>Ivairios remonto prekės</t>
  </si>
  <si>
    <t>2014 09 30</t>
  </si>
  <si>
    <t>44500000-5    44810000-1     44531520-2</t>
  </si>
  <si>
    <t>Statinio technines apžiūros darbai</t>
  </si>
  <si>
    <t xml:space="preserve">2014 04 01 </t>
  </si>
  <si>
    <t>2014 04 02</t>
  </si>
  <si>
    <t>03115000-0</t>
  </si>
  <si>
    <t>Linijokodai bibliotekai</t>
  </si>
  <si>
    <t>Multimedijos projektorius su montavimo darbais</t>
  </si>
  <si>
    <t>Detalės elektrinių įrankių remontui</t>
  </si>
  <si>
    <t>Maisto gaminimo paslaugos</t>
  </si>
  <si>
    <t>Elektroninis pirkimas</t>
  </si>
  <si>
    <t>55322000-3</t>
  </si>
  <si>
    <t>Pirkimo suma     EUR</t>
  </si>
  <si>
    <t>2014 m. Spalio mėn. pirkimų sąrašas</t>
  </si>
  <si>
    <t>Maišytuvai</t>
  </si>
  <si>
    <t>Fornitūra</t>
  </si>
  <si>
    <t>2014 10 15</t>
  </si>
  <si>
    <t>2014 10 16</t>
  </si>
  <si>
    <t>2014 10 28</t>
  </si>
  <si>
    <t>Kompiuterių priedai</t>
  </si>
  <si>
    <t>2014 10 24</t>
  </si>
  <si>
    <t>133.6</t>
  </si>
  <si>
    <t>Atliekų tvarkymo paslaugos</t>
  </si>
  <si>
    <t>2015 05 30</t>
  </si>
  <si>
    <t>90510000-5 </t>
  </si>
  <si>
    <t>39715300-0</t>
  </si>
  <si>
    <t>Durų spynos</t>
  </si>
  <si>
    <t>44521110-2</t>
  </si>
  <si>
    <t>39157000-7</t>
  </si>
  <si>
    <t>30237000-9</t>
  </si>
  <si>
    <t>Audinys</t>
  </si>
  <si>
    <t>2014 11 05</t>
  </si>
  <si>
    <t>19210000-1</t>
  </si>
  <si>
    <t>2014 m. Lapkričio mėn. pirkimų sąrašas</t>
  </si>
  <si>
    <t>2014 10 21</t>
  </si>
  <si>
    <t>Tvarstliava vaistinėlei</t>
  </si>
  <si>
    <t>2014 11 04</t>
  </si>
  <si>
    <t>Montavimo putos</t>
  </si>
  <si>
    <t>2014 11 11</t>
  </si>
  <si>
    <t>44831000-4</t>
  </si>
  <si>
    <t>Sausas tinkas</t>
  </si>
  <si>
    <t>441118000-9</t>
  </si>
  <si>
    <t>Raštinės reikmenys</t>
  </si>
  <si>
    <t>2014 11 12</t>
  </si>
  <si>
    <t>Mokykliniai baldai</t>
  </si>
  <si>
    <t>2014 11 13</t>
  </si>
  <si>
    <t>39100000-3</t>
  </si>
  <si>
    <t>Šviestuvai</t>
  </si>
  <si>
    <t>2014 11 14</t>
  </si>
  <si>
    <t>31521000-4</t>
  </si>
  <si>
    <t>Sausas tinkas ir rem medžiagos</t>
  </si>
  <si>
    <t>Maišytuvas kriauklei</t>
  </si>
  <si>
    <t>2014 11 26</t>
  </si>
  <si>
    <t>42130000-9</t>
  </si>
  <si>
    <t>2014 m. Gruodžio mėn. pirkimų sąrašas</t>
  </si>
  <si>
    <t>2014 12 04</t>
  </si>
  <si>
    <t>2014 12 05</t>
  </si>
  <si>
    <t>2014 12 08</t>
  </si>
  <si>
    <t>Plovimo priemonės</t>
  </si>
  <si>
    <t>2014 12 09</t>
  </si>
  <si>
    <t>39831200-8</t>
  </si>
  <si>
    <t>Kompiuterinės įrangos remontas</t>
  </si>
  <si>
    <t>2014 12 16</t>
  </si>
  <si>
    <t>50323000-5</t>
  </si>
  <si>
    <t>Toneris, aparato techninis aptarnavimas</t>
  </si>
  <si>
    <t>2014 12 18</t>
  </si>
  <si>
    <t>Kompiuterio pelės, klaviatūros</t>
  </si>
  <si>
    <t>2014 12 29</t>
  </si>
  <si>
    <t>30237410-6     30237460-1</t>
  </si>
  <si>
    <t>2014 06 02</t>
  </si>
  <si>
    <t>Durų remonto prekės</t>
  </si>
  <si>
    <t>44221211-7</t>
  </si>
  <si>
    <t>2014 06 03</t>
  </si>
  <si>
    <t>Valymo priemonės</t>
  </si>
  <si>
    <t>2014 06 06</t>
  </si>
  <si>
    <t>Toneris ir rašalas</t>
  </si>
  <si>
    <t>2014 06 10</t>
  </si>
  <si>
    <t>Raštinės reikmenys ir popierius</t>
  </si>
  <si>
    <t>30192700-8  37823500-8</t>
  </si>
  <si>
    <t>Glazūra</t>
  </si>
  <si>
    <t>44812100-6</t>
  </si>
  <si>
    <t>Prekės smulkiam remontui</t>
  </si>
  <si>
    <t>4411700-1   39136000-4</t>
  </si>
  <si>
    <t>Mėnuo</t>
  </si>
  <si>
    <t>prekių suma</t>
  </si>
  <si>
    <t>paslaugų suma</t>
  </si>
  <si>
    <t>Lt</t>
  </si>
  <si>
    <t xml:space="preserve"> Eur</t>
  </si>
  <si>
    <t>Tam tarpe elektroniniai pirkimai</t>
  </si>
  <si>
    <t>paslaugos</t>
  </si>
  <si>
    <t>2014 12 17</t>
  </si>
  <si>
    <t>Lauko girlianda</t>
  </si>
  <si>
    <t>31522000-1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</si>
</sst>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Lt&quot;;[Red]\-#,##0.00\ &quot;Lt&quot;"/>
  </numFmts>
  <fonts count="12" x14ac:knownFonts="1">
    <font>
      <sz val="11"/>
      <color theme="1"/>
      <name val="Calibri"/>
      <family val="2"/>
      <scheme val="minor"/>
    </font>
    <font>
      <sz val="12"/>
      <color theme="1"/>
      <name val="Times New Roman"/>
      <family val="1"/>
      <charset val="186"/>
    </font>
    <font>
      <b/>
      <sz val="12"/>
      <color theme="1"/>
      <name val="Times New Roman"/>
      <family val="1"/>
      <charset val="186"/>
    </font>
    <font>
      <b/>
      <sz val="11"/>
      <color theme="1"/>
      <name val="Times New Roman"/>
      <family val="1"/>
      <charset val="186"/>
    </font>
    <font>
      <sz val="8.5"/>
      <color rgb="FF000000"/>
      <name val="Verdana"/>
      <family val="2"/>
      <charset val="186"/>
    </font>
    <font>
      <i/>
      <sz val="12"/>
      <color theme="1"/>
      <name val="Times New Roman"/>
      <family val="1"/>
      <charset val="186"/>
    </font>
    <font>
      <b/>
      <i/>
      <sz val="12"/>
      <color theme="1"/>
      <name val="Times New Roman"/>
      <family val="1"/>
      <charset val="186"/>
    </font>
    <font>
      <sz val="10"/>
      <color theme="1"/>
      <name val="Times New Roman"/>
      <family val="1"/>
      <charset val="186"/>
    </font>
    <font>
      <sz val="8.5"/>
      <name val="Verdana"/>
      <family val="2"/>
      <charset val="186"/>
    </font>
    <font>
      <sz val="11"/>
      <color theme="1"/>
      <name val="Times New Roman"/>
      <family val="1"/>
      <charset val="186"/>
    </font>
    <font>
      <sz val="10"/>
      <color theme="1"/>
      <name val="Arial"/>
      <family val="2"/>
      <charset val="186"/>
    </font>
    <font>
      <b/>
      <sz val="10"/>
      <color theme="1"/>
      <name val="Arial"/>
      <family val="2"/>
      <charset val="186"/>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7">
    <xf numFmtId="0" fontId="0" fillId="0" borderId="0" xfId="0"/>
    <xf numFmtId="0" fontId="2" fillId="0" borderId="0" xfId="0" applyFont="1" applyAlignment="1">
      <alignment horizontal="center"/>
    </xf>
    <xf numFmtId="0" fontId="1"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4" xfId="0" applyFont="1" applyBorder="1" applyAlignment="1">
      <alignment horizontal="center" vertical="top" wrapText="1"/>
    </xf>
    <xf numFmtId="0" fontId="2" fillId="0" borderId="4" xfId="0" applyFont="1" applyBorder="1" applyAlignment="1">
      <alignment vertical="top" wrapText="1"/>
    </xf>
    <xf numFmtId="0" fontId="2" fillId="0" borderId="0" xfId="0" applyFont="1" applyAlignment="1">
      <alignment horizontal="center"/>
    </xf>
    <xf numFmtId="0" fontId="2" fillId="0" borderId="0" xfId="0" applyFont="1" applyAlignment="1"/>
    <xf numFmtId="49" fontId="2" fillId="0" borderId="4"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4" fillId="0" borderId="0" xfId="0" applyFont="1" applyBorder="1" applyAlignment="1">
      <alignment horizontal="center" vertical="top" wrapText="1"/>
    </xf>
    <xf numFmtId="0" fontId="1" fillId="0" borderId="0" xfId="0" applyFont="1" applyAlignment="1">
      <alignment horizontal="left" indent="15"/>
    </xf>
    <xf numFmtId="0" fontId="0" fillId="0" borderId="0" xfId="0" applyAlignment="1"/>
    <xf numFmtId="0" fontId="2" fillId="0" borderId="0" xfId="0" applyFont="1" applyAlignment="1">
      <alignment horizontal="center"/>
    </xf>
    <xf numFmtId="0" fontId="1" fillId="0" borderId="4" xfId="0" applyFont="1" applyBorder="1" applyAlignment="1">
      <alignment horizontal="center" vertical="top" wrapText="1"/>
    </xf>
    <xf numFmtId="0" fontId="2" fillId="0" borderId="0" xfId="0" applyFont="1" applyAlignment="1">
      <alignment horizontal="center"/>
    </xf>
    <xf numFmtId="0" fontId="2" fillId="0" borderId="0" xfId="0" applyFont="1" applyAlignment="1">
      <alignment horizontal="center"/>
    </xf>
    <xf numFmtId="49" fontId="2" fillId="0" borderId="0"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9" fillId="0" borderId="4" xfId="0" applyFont="1" applyBorder="1" applyAlignment="1">
      <alignment horizontal="center" vertical="top" wrapText="1"/>
    </xf>
    <xf numFmtId="0" fontId="2" fillId="0" borderId="0" xfId="0" applyFont="1" applyAlignment="1">
      <alignment horizontal="center"/>
    </xf>
    <xf numFmtId="0" fontId="2" fillId="0" borderId="0" xfId="0" applyFont="1" applyAlignment="1">
      <alignment horizontal="center"/>
    </xf>
    <xf numFmtId="2" fontId="2" fillId="0" borderId="4" xfId="0" applyNumberFormat="1" applyFont="1" applyBorder="1" applyAlignment="1">
      <alignment horizontal="center" vertical="top" wrapText="1"/>
    </xf>
    <xf numFmtId="0" fontId="2" fillId="0" borderId="1" xfId="0" applyFont="1" applyFill="1" applyBorder="1" applyAlignment="1">
      <alignment horizontal="center" vertical="center" wrapText="1"/>
    </xf>
    <xf numFmtId="0" fontId="0" fillId="0" borderId="1" xfId="0" applyBorder="1" applyAlignment="1">
      <alignment vertical="center"/>
    </xf>
    <xf numFmtId="0" fontId="10" fillId="0" borderId="1" xfId="0" applyFont="1" applyBorder="1" applyAlignment="1">
      <alignment vertical="center"/>
    </xf>
    <xf numFmtId="0" fontId="11" fillId="0" borderId="1" xfId="0" applyFont="1" applyBorder="1" applyAlignment="1">
      <alignment horizontal="center" vertical="center"/>
    </xf>
    <xf numFmtId="0" fontId="2" fillId="0" borderId="0" xfId="0" applyFont="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2" fontId="2" fillId="0" borderId="1" xfId="0" applyNumberFormat="1" applyFont="1" applyBorder="1" applyAlignment="1">
      <alignment horizontal="center" vertical="top" wrapText="1"/>
    </xf>
    <xf numFmtId="0" fontId="0" fillId="0" borderId="0" xfId="0"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2" fillId="0" borderId="1" xfId="0" applyFont="1" applyBorder="1" applyAlignment="1">
      <alignment horizontal="center" vertical="top" wrapText="1"/>
    </xf>
    <xf numFmtId="49" fontId="0" fillId="0" borderId="0" xfId="0" applyNumberFormat="1"/>
    <xf numFmtId="0" fontId="0" fillId="0" borderId="0" xfId="0" applyNumberFormat="1"/>
    <xf numFmtId="0" fontId="0" fillId="0" borderId="0" xfId="0" applyAlignment="1">
      <alignment wrapText="1"/>
    </xf>
    <xf numFmtId="2" fontId="0" fillId="0" borderId="0" xfId="0" applyNumberFormat="1"/>
    <xf numFmtId="2" fontId="0" fillId="0" borderId="0" xfId="0" applyNumberFormat="1" applyBorder="1"/>
    <xf numFmtId="0" fontId="0" fillId="0" borderId="0" xfId="0" applyAlignment="1">
      <alignment horizontal="right"/>
    </xf>
    <xf numFmtId="164" fontId="2" fillId="0" borderId="1" xfId="0" applyNumberFormat="1" applyFont="1" applyBorder="1" applyAlignment="1">
      <alignment vertical="top"/>
    </xf>
    <xf numFmtId="0" fontId="10" fillId="0" borderId="0" xfId="0" applyFont="1" applyAlignment="1">
      <alignment vertical="center"/>
    </xf>
    <xf numFmtId="0" fontId="2" fillId="0" borderId="0" xfId="0" applyFont="1" applyAlignment="1">
      <alignment horizontal="center"/>
    </xf>
    <xf numFmtId="0" fontId="5" fillId="0" borderId="0" xfId="0" applyFont="1" applyAlignment="1">
      <alignment horizontal="left" wrapText="1"/>
    </xf>
    <xf numFmtId="0" fontId="0" fillId="0" borderId="0" xfId="0"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A5" workbookViewId="0">
      <selection activeCell="J15" sqref="J15"/>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0" t="s">
        <v>0</v>
      </c>
      <c r="B1" s="10"/>
      <c r="C1" s="10"/>
      <c r="D1" s="10"/>
      <c r="E1" s="10"/>
      <c r="F1" s="10"/>
      <c r="G1" s="10"/>
    </row>
    <row r="2" spans="1:8" ht="15.75" x14ac:dyDescent="0.25">
      <c r="A2" s="51" t="s">
        <v>1</v>
      </c>
      <c r="B2" s="51"/>
      <c r="C2" s="51"/>
      <c r="D2" s="51"/>
      <c r="E2" s="51"/>
      <c r="F2" s="51"/>
    </row>
    <row r="3" spans="1:8" ht="15.75" x14ac:dyDescent="0.25">
      <c r="A3" s="1"/>
      <c r="B3" s="53" t="s">
        <v>89</v>
      </c>
      <c r="C3" s="53"/>
      <c r="D3" s="53"/>
      <c r="E3" s="53"/>
      <c r="F3" s="53"/>
      <c r="G3" s="53"/>
      <c r="H3" s="53"/>
    </row>
    <row r="4" spans="1:8" ht="16.5" thickBot="1" x14ac:dyDescent="0.3">
      <c r="A4" s="1"/>
    </row>
    <row r="5" spans="1:8" ht="43.5" thickBot="1" x14ac:dyDescent="0.3">
      <c r="A5" s="3" t="s">
        <v>2</v>
      </c>
      <c r="B5" s="4" t="s">
        <v>3</v>
      </c>
      <c r="C5" s="4" t="s">
        <v>4</v>
      </c>
      <c r="D5" s="4" t="s">
        <v>78</v>
      </c>
      <c r="E5" s="4" t="s">
        <v>5</v>
      </c>
      <c r="F5" s="4" t="s">
        <v>6</v>
      </c>
      <c r="G5" s="4" t="s">
        <v>7</v>
      </c>
      <c r="H5" s="4" t="s">
        <v>8</v>
      </c>
    </row>
    <row r="6" spans="1:8" ht="36.75" customHeight="1" thickBot="1" x14ac:dyDescent="0.3">
      <c r="A6" s="5">
        <v>1</v>
      </c>
      <c r="B6" s="6" t="s">
        <v>9</v>
      </c>
      <c r="C6" s="6" t="s">
        <v>10</v>
      </c>
      <c r="D6" s="6">
        <v>238.38</v>
      </c>
      <c r="E6" s="12" t="s">
        <v>34</v>
      </c>
      <c r="F6" s="6" t="s">
        <v>11</v>
      </c>
      <c r="G6" s="6" t="s">
        <v>12</v>
      </c>
      <c r="H6" s="7" t="s">
        <v>13</v>
      </c>
    </row>
    <row r="7" spans="1:8" ht="36.75" customHeight="1" thickBot="1" x14ac:dyDescent="0.3">
      <c r="A7" s="5">
        <v>2</v>
      </c>
      <c r="B7" s="6" t="s">
        <v>158</v>
      </c>
      <c r="C7" s="6" t="s">
        <v>159</v>
      </c>
      <c r="D7" s="6">
        <v>39.979999999999997</v>
      </c>
      <c r="E7" s="12" t="s">
        <v>34</v>
      </c>
      <c r="F7" s="6" t="s">
        <v>11</v>
      </c>
      <c r="G7" s="6" t="s">
        <v>25</v>
      </c>
      <c r="H7" s="7" t="s">
        <v>160</v>
      </c>
    </row>
    <row r="8" spans="1:8" ht="48.75" customHeight="1" thickBot="1" x14ac:dyDescent="0.3">
      <c r="A8" s="5">
        <v>3</v>
      </c>
      <c r="B8" s="6" t="s">
        <v>40</v>
      </c>
      <c r="C8" s="6" t="s">
        <v>41</v>
      </c>
      <c r="D8" s="6">
        <v>400</v>
      </c>
      <c r="E8" s="12" t="s">
        <v>34</v>
      </c>
      <c r="F8" s="6" t="s">
        <v>11</v>
      </c>
      <c r="G8" s="6" t="s">
        <v>12</v>
      </c>
      <c r="H8" s="7" t="s">
        <v>42</v>
      </c>
    </row>
    <row r="9" spans="1:8" ht="35.25" customHeight="1" thickBot="1" x14ac:dyDescent="0.3">
      <c r="A9" s="5">
        <v>4</v>
      </c>
      <c r="B9" s="6" t="s">
        <v>14</v>
      </c>
      <c r="C9" s="6" t="s">
        <v>15</v>
      </c>
      <c r="D9" s="6">
        <v>120</v>
      </c>
      <c r="E9" s="12" t="s">
        <v>34</v>
      </c>
      <c r="F9" s="6" t="s">
        <v>11</v>
      </c>
      <c r="G9" s="6" t="s">
        <v>12</v>
      </c>
      <c r="H9" s="7" t="s">
        <v>16</v>
      </c>
    </row>
    <row r="10" spans="1:8" ht="35.25" customHeight="1" thickBot="1" x14ac:dyDescent="0.3">
      <c r="A10" s="5">
        <v>5</v>
      </c>
      <c r="B10" s="6" t="s">
        <v>156</v>
      </c>
      <c r="C10" s="6" t="s">
        <v>15</v>
      </c>
      <c r="D10" s="6">
        <v>50.82</v>
      </c>
      <c r="E10" s="12" t="s">
        <v>34</v>
      </c>
      <c r="F10" s="6" t="s">
        <v>11</v>
      </c>
      <c r="G10" s="6" t="s">
        <v>25</v>
      </c>
      <c r="H10" s="7" t="s">
        <v>157</v>
      </c>
    </row>
    <row r="11" spans="1:8" ht="38.25" customHeight="1" thickBot="1" x14ac:dyDescent="0.3">
      <c r="A11" s="5">
        <v>6</v>
      </c>
      <c r="B11" s="6" t="s">
        <v>17</v>
      </c>
      <c r="C11" s="6" t="s">
        <v>18</v>
      </c>
      <c r="D11" s="6">
        <v>336.38</v>
      </c>
      <c r="E11" s="12" t="s">
        <v>35</v>
      </c>
      <c r="F11" s="6" t="s">
        <v>11</v>
      </c>
      <c r="G11" s="6" t="s">
        <v>12</v>
      </c>
      <c r="H11" s="7" t="s">
        <v>19</v>
      </c>
    </row>
    <row r="12" spans="1:8" ht="49.5" customHeight="1" thickBot="1" x14ac:dyDescent="0.3">
      <c r="A12" s="5">
        <v>7</v>
      </c>
      <c r="B12" s="6" t="s">
        <v>20</v>
      </c>
      <c r="C12" s="6" t="s">
        <v>21</v>
      </c>
      <c r="D12" s="6">
        <v>210</v>
      </c>
      <c r="E12" s="12" t="s">
        <v>35</v>
      </c>
      <c r="F12" s="6" t="s">
        <v>11</v>
      </c>
      <c r="G12" s="6" t="s">
        <v>12</v>
      </c>
      <c r="H12" s="7" t="s">
        <v>22</v>
      </c>
    </row>
    <row r="13" spans="1:8" ht="38.25" customHeight="1" thickBot="1" x14ac:dyDescent="0.3">
      <c r="A13" s="5">
        <v>8</v>
      </c>
      <c r="B13" s="6" t="s">
        <v>23</v>
      </c>
      <c r="C13" s="6" t="s">
        <v>24</v>
      </c>
      <c r="D13" s="6">
        <v>117.98</v>
      </c>
      <c r="E13" s="12" t="s">
        <v>34</v>
      </c>
      <c r="F13" s="6" t="s">
        <v>11</v>
      </c>
      <c r="G13" s="6" t="s">
        <v>25</v>
      </c>
      <c r="H13" s="7" t="s">
        <v>26</v>
      </c>
    </row>
    <row r="14" spans="1:8" ht="37.5" customHeight="1" thickBot="1" x14ac:dyDescent="0.3">
      <c r="A14" s="5">
        <v>9</v>
      </c>
      <c r="B14" s="6" t="s">
        <v>27</v>
      </c>
      <c r="C14" s="6" t="s">
        <v>28</v>
      </c>
      <c r="D14" s="6">
        <v>765.99</v>
      </c>
      <c r="E14" s="12" t="s">
        <v>34</v>
      </c>
      <c r="F14" s="6" t="s">
        <v>11</v>
      </c>
      <c r="G14" s="6" t="s">
        <v>25</v>
      </c>
      <c r="H14" s="7" t="s">
        <v>29</v>
      </c>
    </row>
    <row r="15" spans="1:8" ht="47.25" customHeight="1" thickBot="1" x14ac:dyDescent="0.3">
      <c r="A15" s="5">
        <v>10</v>
      </c>
      <c r="B15" s="6" t="s">
        <v>30</v>
      </c>
      <c r="C15" s="8" t="s">
        <v>28</v>
      </c>
      <c r="D15" s="6">
        <v>1378</v>
      </c>
      <c r="E15" s="12" t="s">
        <v>79</v>
      </c>
      <c r="F15" s="6" t="s">
        <v>11</v>
      </c>
      <c r="G15" s="6" t="s">
        <v>25</v>
      </c>
      <c r="H15" s="7" t="s">
        <v>31</v>
      </c>
    </row>
    <row r="16" spans="1:8" ht="36.75" customHeight="1" thickBot="1" x14ac:dyDescent="0.3">
      <c r="A16" s="5">
        <v>11</v>
      </c>
      <c r="B16" s="6" t="s">
        <v>32</v>
      </c>
      <c r="C16" s="8" t="s">
        <v>33</v>
      </c>
      <c r="D16" s="6">
        <v>1154</v>
      </c>
      <c r="E16" s="12" t="s">
        <v>35</v>
      </c>
      <c r="F16" s="6" t="s">
        <v>11</v>
      </c>
      <c r="G16" s="6" t="s">
        <v>25</v>
      </c>
      <c r="H16" s="7" t="s">
        <v>31</v>
      </c>
    </row>
    <row r="19" spans="1:8" ht="15.75" x14ac:dyDescent="0.25">
      <c r="A19" s="2" t="s">
        <v>36</v>
      </c>
    </row>
    <row r="20" spans="1:8" ht="15.75" customHeight="1" x14ac:dyDescent="0.25">
      <c r="A20" s="52" t="s">
        <v>37</v>
      </c>
      <c r="B20" s="52"/>
      <c r="C20" s="52"/>
      <c r="D20" s="52"/>
      <c r="E20" s="52"/>
      <c r="F20" s="52"/>
      <c r="G20" s="52"/>
      <c r="H20" s="52"/>
    </row>
    <row r="21" spans="1:8" x14ac:dyDescent="0.25">
      <c r="A21" s="52"/>
      <c r="B21" s="52"/>
      <c r="C21" s="52"/>
      <c r="D21" s="52"/>
      <c r="E21" s="52"/>
      <c r="F21" s="52"/>
      <c r="G21" s="52"/>
      <c r="H21" s="52"/>
    </row>
    <row r="22" spans="1:8" x14ac:dyDescent="0.25">
      <c r="A22" s="52"/>
      <c r="B22" s="52"/>
      <c r="C22" s="52"/>
      <c r="D22" s="52"/>
      <c r="E22" s="52"/>
      <c r="F22" s="52"/>
      <c r="G22" s="52"/>
      <c r="H22" s="52"/>
    </row>
    <row r="24" spans="1:8" ht="15.75" x14ac:dyDescent="0.25">
      <c r="A24" s="2" t="s">
        <v>38</v>
      </c>
    </row>
    <row r="25" spans="1:8" ht="15.75" customHeight="1" x14ac:dyDescent="0.25">
      <c r="A25" s="52" t="s">
        <v>39</v>
      </c>
      <c r="B25" s="52"/>
      <c r="C25" s="52"/>
      <c r="D25" s="52"/>
      <c r="E25" s="52"/>
      <c r="F25" s="52"/>
      <c r="G25" s="52"/>
      <c r="H25" s="52"/>
    </row>
    <row r="26" spans="1:8" x14ac:dyDescent="0.25">
      <c r="A26" s="52"/>
      <c r="B26" s="52"/>
      <c r="C26" s="52"/>
      <c r="D26" s="52"/>
      <c r="E26" s="52"/>
      <c r="F26" s="52"/>
      <c r="G26" s="52"/>
      <c r="H26" s="52"/>
    </row>
    <row r="27" spans="1:8" ht="15.75" x14ac:dyDescent="0.25">
      <c r="A27" s="2"/>
      <c r="F27" t="s">
        <v>25</v>
      </c>
      <c r="G27">
        <f>D7+D10+D13+D14+D15+D16</f>
        <v>3506.77</v>
      </c>
    </row>
    <row r="28" spans="1:8" ht="15.75" x14ac:dyDescent="0.25">
      <c r="A28" s="2"/>
      <c r="F28" t="s">
        <v>12</v>
      </c>
      <c r="G28">
        <f>D6+D8+D9+D11+D12</f>
        <v>1304.76</v>
      </c>
    </row>
  </sheetData>
  <mergeCells count="4">
    <mergeCell ref="A2:F2"/>
    <mergeCell ref="A20:H22"/>
    <mergeCell ref="A25:H26"/>
    <mergeCell ref="B3:H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F21" sqref="F21:G22"/>
    </sheetView>
  </sheetViews>
  <sheetFormatPr defaultRowHeight="15" x14ac:dyDescent="0.25"/>
  <cols>
    <col min="1" max="1" width="4.85546875" customWidth="1"/>
    <col min="2" max="2" width="16.5703125" customWidth="1"/>
    <col min="3" max="3" width="11" customWidth="1"/>
    <col min="4" max="5" width="9" customWidth="1"/>
    <col min="6" max="6" width="10" customWidth="1"/>
    <col min="7" max="7" width="11.5703125" customWidth="1"/>
    <col min="8" max="8" width="10.85546875" customWidth="1"/>
    <col min="9" max="9" width="12.42578125" customWidth="1"/>
  </cols>
  <sheetData>
    <row r="1" spans="1:11" ht="15.75" x14ac:dyDescent="0.25">
      <c r="A1" s="2"/>
    </row>
    <row r="2" spans="1:11" ht="15.75" x14ac:dyDescent="0.25">
      <c r="A2" s="10" t="s">
        <v>0</v>
      </c>
      <c r="B2" s="10"/>
      <c r="C2" s="10"/>
      <c r="D2" s="10"/>
      <c r="E2" s="10"/>
      <c r="F2" s="10"/>
      <c r="G2" s="10"/>
      <c r="H2" s="10"/>
    </row>
    <row r="3" spans="1:11" ht="15.75" x14ac:dyDescent="0.25">
      <c r="A3" s="51" t="s">
        <v>248</v>
      </c>
      <c r="B3" s="51"/>
      <c r="C3" s="51"/>
      <c r="D3" s="51"/>
      <c r="E3" s="51"/>
      <c r="F3" s="51"/>
      <c r="G3" s="51"/>
    </row>
    <row r="4" spans="1:11" ht="15.75" x14ac:dyDescent="0.25">
      <c r="A4" s="27"/>
      <c r="B4" s="53" t="s">
        <v>112</v>
      </c>
      <c r="C4" s="53"/>
      <c r="D4" s="53"/>
      <c r="E4" s="53"/>
      <c r="F4" s="53"/>
      <c r="G4" s="53"/>
      <c r="H4" s="53"/>
      <c r="I4" s="53"/>
    </row>
    <row r="5" spans="1:11" ht="16.5" thickBot="1" x14ac:dyDescent="0.3">
      <c r="A5" s="27"/>
    </row>
    <row r="6" spans="1:11" ht="43.5" thickBot="1" x14ac:dyDescent="0.3">
      <c r="A6" s="3" t="s">
        <v>2</v>
      </c>
      <c r="B6" s="4" t="s">
        <v>3</v>
      </c>
      <c r="C6" s="4" t="s">
        <v>4</v>
      </c>
      <c r="D6" s="4" t="s">
        <v>78</v>
      </c>
      <c r="E6" s="4" t="s">
        <v>247</v>
      </c>
      <c r="F6" s="4" t="s">
        <v>5</v>
      </c>
      <c r="G6" s="4" t="s">
        <v>6</v>
      </c>
      <c r="H6" s="4" t="s">
        <v>7</v>
      </c>
      <c r="I6" s="4" t="s">
        <v>8</v>
      </c>
    </row>
    <row r="7" spans="1:11" ht="32.25" thickBot="1" x14ac:dyDescent="0.3">
      <c r="A7" s="5">
        <v>1</v>
      </c>
      <c r="B7" s="6" t="s">
        <v>249</v>
      </c>
      <c r="C7" s="6" t="s">
        <v>251</v>
      </c>
      <c r="D7" s="6">
        <v>241.27</v>
      </c>
      <c r="E7" s="29">
        <f>D7/3.4528</f>
        <v>69.876621872103811</v>
      </c>
      <c r="F7" s="12" t="s">
        <v>113</v>
      </c>
      <c r="G7" s="6" t="s">
        <v>11</v>
      </c>
      <c r="H7" s="6" t="s">
        <v>25</v>
      </c>
      <c r="I7" s="32" t="s">
        <v>260</v>
      </c>
    </row>
    <row r="8" spans="1:11" ht="32.25" thickBot="1" x14ac:dyDescent="0.3">
      <c r="A8" s="5">
        <v>2</v>
      </c>
      <c r="B8" s="6" t="s">
        <v>250</v>
      </c>
      <c r="C8" s="6" t="s">
        <v>251</v>
      </c>
      <c r="D8" s="6">
        <v>123.02</v>
      </c>
      <c r="E8" s="29">
        <f t="shared" ref="E8:E13" si="0">D8/3.4528</f>
        <v>35.6290546802595</v>
      </c>
      <c r="F8" s="12" t="s">
        <v>113</v>
      </c>
      <c r="G8" s="6" t="s">
        <v>11</v>
      </c>
      <c r="H8" s="6" t="s">
        <v>25</v>
      </c>
      <c r="I8" s="32" t="s">
        <v>263</v>
      </c>
    </row>
    <row r="9" spans="1:11" ht="32.25" thickBot="1" x14ac:dyDescent="0.3">
      <c r="A9" s="5">
        <v>3</v>
      </c>
      <c r="B9" s="6" t="s">
        <v>224</v>
      </c>
      <c r="C9" s="6" t="s">
        <v>251</v>
      </c>
      <c r="D9" s="6">
        <v>27</v>
      </c>
      <c r="E9" s="29">
        <f>D9/3.4528</f>
        <v>7.819740500463392</v>
      </c>
      <c r="F9" s="12" t="s">
        <v>113</v>
      </c>
      <c r="G9" s="6" t="s">
        <v>11</v>
      </c>
      <c r="H9" s="6" t="s">
        <v>25</v>
      </c>
      <c r="I9" s="32" t="s">
        <v>225</v>
      </c>
    </row>
    <row r="10" spans="1:11" ht="32.25" thickBot="1" x14ac:dyDescent="0.3">
      <c r="A10" s="5">
        <v>4</v>
      </c>
      <c r="B10" s="6" t="s">
        <v>197</v>
      </c>
      <c r="C10" s="6" t="s">
        <v>252</v>
      </c>
      <c r="D10" s="6">
        <v>440</v>
      </c>
      <c r="E10" s="29">
        <f t="shared" si="0"/>
        <v>127.43280815569973</v>
      </c>
      <c r="F10" s="12" t="s">
        <v>151</v>
      </c>
      <c r="G10" s="6" t="s">
        <v>11</v>
      </c>
      <c r="H10" s="6" t="s">
        <v>25</v>
      </c>
      <c r="I10" s="7" t="s">
        <v>199</v>
      </c>
    </row>
    <row r="11" spans="1:11" ht="48" thickBot="1" x14ac:dyDescent="0.3">
      <c r="A11" s="5">
        <v>5</v>
      </c>
      <c r="B11" s="6" t="s">
        <v>40</v>
      </c>
      <c r="C11" s="6" t="s">
        <v>269</v>
      </c>
      <c r="D11" s="6">
        <v>110</v>
      </c>
      <c r="E11" s="29">
        <f t="shared" si="0"/>
        <v>31.858202038924933</v>
      </c>
      <c r="F11" s="12" t="s">
        <v>113</v>
      </c>
      <c r="G11" s="6" t="s">
        <v>11</v>
      </c>
      <c r="H11" s="6" t="s">
        <v>12</v>
      </c>
      <c r="I11" s="7" t="s">
        <v>42</v>
      </c>
    </row>
    <row r="12" spans="1:11" ht="32.25" thickBot="1" x14ac:dyDescent="0.3">
      <c r="A12" s="5">
        <v>6</v>
      </c>
      <c r="B12" s="6" t="s">
        <v>254</v>
      </c>
      <c r="C12" s="6" t="s">
        <v>255</v>
      </c>
      <c r="D12" s="6">
        <v>1018</v>
      </c>
      <c r="E12" s="29">
        <f>D12/3.4528</f>
        <v>294.83317886932343</v>
      </c>
      <c r="F12" s="12" t="s">
        <v>256</v>
      </c>
      <c r="G12" s="6" t="s">
        <v>11</v>
      </c>
      <c r="H12" s="6" t="s">
        <v>25</v>
      </c>
      <c r="I12" s="32" t="s">
        <v>264</v>
      </c>
    </row>
    <row r="13" spans="1:11" ht="32.25" thickBot="1" x14ac:dyDescent="0.3">
      <c r="A13" s="5">
        <v>7</v>
      </c>
      <c r="B13" s="33" t="s">
        <v>261</v>
      </c>
      <c r="C13" s="6" t="s">
        <v>253</v>
      </c>
      <c r="D13" s="6">
        <v>347.06</v>
      </c>
      <c r="E13" s="29">
        <f t="shared" si="0"/>
        <v>100.51552363299352</v>
      </c>
      <c r="F13" s="12" t="s">
        <v>151</v>
      </c>
      <c r="G13" s="6" t="s">
        <v>11</v>
      </c>
      <c r="H13" s="6" t="s">
        <v>25</v>
      </c>
      <c r="I13" s="32" t="s">
        <v>262</v>
      </c>
    </row>
    <row r="14" spans="1:11" ht="50.25" customHeight="1" x14ac:dyDescent="0.25">
      <c r="A14" s="54" t="s">
        <v>111</v>
      </c>
      <c r="B14" s="54"/>
      <c r="C14" s="54"/>
      <c r="D14" s="54"/>
      <c r="E14" s="54"/>
      <c r="F14" s="54"/>
      <c r="G14" s="54"/>
      <c r="H14" s="54"/>
      <c r="I14" s="54"/>
      <c r="J14" s="54"/>
      <c r="K14" s="54"/>
    </row>
    <row r="15" spans="1:11" ht="50.25" customHeight="1" x14ac:dyDescent="0.25">
      <c r="A15" s="56" t="s">
        <v>121</v>
      </c>
      <c r="B15" s="56"/>
      <c r="C15" s="56"/>
      <c r="D15" s="56"/>
      <c r="E15" s="56"/>
      <c r="F15" s="56"/>
      <c r="G15" s="56"/>
      <c r="H15" s="56"/>
      <c r="I15" s="56"/>
      <c r="J15" s="56"/>
      <c r="K15" s="56"/>
    </row>
    <row r="16" spans="1:11" ht="45" customHeight="1" x14ac:dyDescent="0.25">
      <c r="A16" s="56" t="s">
        <v>122</v>
      </c>
      <c r="B16" s="56"/>
      <c r="C16" s="56"/>
      <c r="D16" s="56"/>
      <c r="E16" s="56"/>
      <c r="F16" s="56"/>
      <c r="G16" s="56"/>
      <c r="H16" s="56"/>
      <c r="I16" s="56"/>
      <c r="J16" s="56"/>
      <c r="K16" s="56"/>
    </row>
    <row r="17" spans="1:11" ht="15.75" x14ac:dyDescent="0.25">
      <c r="A17" s="55" t="s">
        <v>123</v>
      </c>
      <c r="B17" s="55"/>
      <c r="C17" s="55"/>
      <c r="D17" s="55"/>
      <c r="E17" s="55"/>
      <c r="F17" s="55"/>
      <c r="G17" s="55"/>
      <c r="H17" s="55"/>
      <c r="I17" s="55"/>
      <c r="J17" s="55"/>
      <c r="K17" s="55"/>
    </row>
    <row r="18" spans="1:11" ht="15.75" x14ac:dyDescent="0.25">
      <c r="A18" s="56"/>
      <c r="B18" s="56"/>
      <c r="C18" s="56"/>
      <c r="D18" s="56"/>
      <c r="E18" s="56"/>
      <c r="F18" s="56"/>
      <c r="G18" s="56"/>
      <c r="H18" s="56"/>
      <c r="I18" s="56"/>
      <c r="J18" s="56"/>
      <c r="K18" s="56"/>
    </row>
    <row r="19" spans="1:11" ht="68.25" customHeight="1" x14ac:dyDescent="0.25">
      <c r="A19" s="54" t="s">
        <v>184</v>
      </c>
      <c r="B19" s="54"/>
      <c r="C19" s="54"/>
      <c r="D19" s="54"/>
      <c r="E19" s="54"/>
      <c r="F19" s="54"/>
      <c r="G19" s="54"/>
      <c r="H19" s="54"/>
      <c r="I19" s="54"/>
      <c r="J19" s="54"/>
      <c r="K19" s="54"/>
    </row>
    <row r="21" spans="1:11" x14ac:dyDescent="0.25">
      <c r="F21" t="s">
        <v>25</v>
      </c>
      <c r="G21">
        <f>D7+D8+D9+D10+D12+D13</f>
        <v>2196.35</v>
      </c>
    </row>
    <row r="22" spans="1:11" x14ac:dyDescent="0.25">
      <c r="F22" t="s">
        <v>12</v>
      </c>
      <c r="G22">
        <f>D11</f>
        <v>110</v>
      </c>
    </row>
  </sheetData>
  <mergeCells count="8">
    <mergeCell ref="A18:K18"/>
    <mergeCell ref="A19:K19"/>
    <mergeCell ref="A3:G3"/>
    <mergeCell ref="B4:I4"/>
    <mergeCell ref="A14:K14"/>
    <mergeCell ref="A15:K15"/>
    <mergeCell ref="A16:K16"/>
    <mergeCell ref="A17:K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workbookViewId="0">
      <selection activeCell="L9" sqref="L9"/>
    </sheetView>
  </sheetViews>
  <sheetFormatPr defaultRowHeight="15" x14ac:dyDescent="0.25"/>
  <cols>
    <col min="1" max="1" width="4.85546875" customWidth="1"/>
    <col min="2" max="2" width="16.5703125" customWidth="1"/>
    <col min="3" max="3" width="11" customWidth="1"/>
    <col min="4" max="5" width="9" customWidth="1"/>
    <col min="6" max="6" width="10" customWidth="1"/>
    <col min="7" max="7" width="11.5703125" customWidth="1"/>
    <col min="8" max="8" width="10.85546875" customWidth="1"/>
    <col min="9" max="9" width="12.42578125" customWidth="1"/>
  </cols>
  <sheetData>
    <row r="1" spans="1:12" ht="15.75" x14ac:dyDescent="0.25">
      <c r="A1" s="2"/>
    </row>
    <row r="2" spans="1:12" ht="15.75" x14ac:dyDescent="0.25">
      <c r="A2" s="10" t="s">
        <v>0</v>
      </c>
      <c r="B2" s="10"/>
      <c r="C2" s="10"/>
      <c r="D2" s="10"/>
      <c r="E2" s="10"/>
      <c r="F2" s="10"/>
      <c r="G2" s="10"/>
      <c r="H2" s="10"/>
    </row>
    <row r="3" spans="1:12" ht="15.75" x14ac:dyDescent="0.25">
      <c r="A3" s="51" t="s">
        <v>268</v>
      </c>
      <c r="B3" s="51"/>
      <c r="C3" s="51"/>
      <c r="D3" s="51"/>
      <c r="E3" s="51"/>
      <c r="F3" s="51"/>
      <c r="G3" s="51"/>
    </row>
    <row r="4" spans="1:12" ht="15.75" x14ac:dyDescent="0.25">
      <c r="A4" s="28"/>
      <c r="B4" s="53" t="s">
        <v>112</v>
      </c>
      <c r="C4" s="53"/>
      <c r="D4" s="53"/>
      <c r="E4" s="53"/>
      <c r="F4" s="53"/>
      <c r="G4" s="53"/>
      <c r="H4" s="53"/>
      <c r="I4" s="53"/>
    </row>
    <row r="5" spans="1:12" ht="16.5" thickBot="1" x14ac:dyDescent="0.3">
      <c r="A5" s="28"/>
    </row>
    <row r="6" spans="1:12" ht="43.5" thickBot="1" x14ac:dyDescent="0.3">
      <c r="A6" s="3" t="s">
        <v>2</v>
      </c>
      <c r="B6" s="4" t="s">
        <v>3</v>
      </c>
      <c r="C6" s="4" t="s">
        <v>4</v>
      </c>
      <c r="D6" s="4" t="s">
        <v>78</v>
      </c>
      <c r="E6" s="4" t="s">
        <v>247</v>
      </c>
      <c r="F6" s="4" t="s">
        <v>5</v>
      </c>
      <c r="G6" s="4" t="s">
        <v>6</v>
      </c>
      <c r="H6" s="4" t="s">
        <v>7</v>
      </c>
      <c r="I6" s="4" t="s">
        <v>8</v>
      </c>
    </row>
    <row r="7" spans="1:12" ht="32.25" thickBot="1" x14ac:dyDescent="0.3">
      <c r="A7" s="24">
        <v>1</v>
      </c>
      <c r="B7" s="25" t="s">
        <v>270</v>
      </c>
      <c r="C7" s="6" t="s">
        <v>271</v>
      </c>
      <c r="D7" s="25">
        <v>308.56</v>
      </c>
      <c r="E7" s="29">
        <f>D7/3.4528</f>
        <v>89.365152919369791</v>
      </c>
      <c r="F7" s="12" t="s">
        <v>113</v>
      </c>
      <c r="G7" s="6" t="s">
        <v>11</v>
      </c>
      <c r="H7" s="6" t="s">
        <v>25</v>
      </c>
      <c r="I7" s="4"/>
    </row>
    <row r="8" spans="1:12" ht="32.25" thickBot="1" x14ac:dyDescent="0.3">
      <c r="A8" s="5">
        <v>2</v>
      </c>
      <c r="B8" s="6" t="s">
        <v>51</v>
      </c>
      <c r="C8" s="6" t="s">
        <v>266</v>
      </c>
      <c r="D8" s="6">
        <v>236.99</v>
      </c>
      <c r="E8" s="29">
        <f>D8/3.4528</f>
        <v>68.63704819277109</v>
      </c>
      <c r="F8" s="12" t="s">
        <v>113</v>
      </c>
      <c r="G8" s="6" t="s">
        <v>11</v>
      </c>
      <c r="H8" s="6" t="s">
        <v>25</v>
      </c>
      <c r="I8" s="32" t="s">
        <v>53</v>
      </c>
    </row>
    <row r="9" spans="1:12" ht="32.25" thickBot="1" x14ac:dyDescent="0.3">
      <c r="A9" s="24">
        <v>3</v>
      </c>
      <c r="B9" s="6" t="s">
        <v>265</v>
      </c>
      <c r="C9" s="6" t="s">
        <v>266</v>
      </c>
      <c r="D9" s="35">
        <v>118.19</v>
      </c>
      <c r="E9" s="29">
        <f t="shared" ref="E9:E13" si="0">D9/3.4528</f>
        <v>34.230189990732157</v>
      </c>
      <c r="F9" s="12" t="s">
        <v>113</v>
      </c>
      <c r="G9" s="6" t="s">
        <v>11</v>
      </c>
      <c r="H9" s="6" t="s">
        <v>25</v>
      </c>
      <c r="I9" s="32" t="s">
        <v>267</v>
      </c>
    </row>
    <row r="10" spans="1:12" ht="32.25" thickBot="1" x14ac:dyDescent="0.3">
      <c r="A10" s="5">
        <v>4</v>
      </c>
      <c r="B10" s="40" t="s">
        <v>272</v>
      </c>
      <c r="C10" s="42" t="s">
        <v>273</v>
      </c>
      <c r="D10" s="37">
        <v>61</v>
      </c>
      <c r="E10" s="29">
        <f t="shared" si="0"/>
        <v>17.666821130676553</v>
      </c>
      <c r="F10" s="12" t="s">
        <v>113</v>
      </c>
      <c r="G10" s="6" t="s">
        <v>11</v>
      </c>
      <c r="H10" s="6" t="s">
        <v>25</v>
      </c>
      <c r="I10" s="31" t="s">
        <v>274</v>
      </c>
      <c r="L10" s="39"/>
    </row>
    <row r="11" spans="1:12" ht="32.25" thickBot="1" x14ac:dyDescent="0.3">
      <c r="A11" s="24">
        <v>5</v>
      </c>
      <c r="B11" s="41" t="s">
        <v>275</v>
      </c>
      <c r="C11" s="42" t="s">
        <v>278</v>
      </c>
      <c r="D11" s="36">
        <v>172.65</v>
      </c>
      <c r="E11" s="38">
        <f t="shared" si="0"/>
        <v>50.002896200185361</v>
      </c>
      <c r="F11" s="12" t="s">
        <v>113</v>
      </c>
      <c r="G11" s="6" t="s">
        <v>11</v>
      </c>
      <c r="H11" s="6" t="s">
        <v>25</v>
      </c>
      <c r="I11" s="31" t="s">
        <v>276</v>
      </c>
    </row>
    <row r="12" spans="1:12" ht="32.25" thickBot="1" x14ac:dyDescent="0.3">
      <c r="A12" s="5">
        <v>6</v>
      </c>
      <c r="B12" s="40" t="s">
        <v>277</v>
      </c>
      <c r="C12" s="42" t="s">
        <v>278</v>
      </c>
      <c r="D12" s="37">
        <v>303.45999999999998</v>
      </c>
      <c r="E12" s="29">
        <f t="shared" si="0"/>
        <v>87.888090824837803</v>
      </c>
      <c r="F12" s="12" t="s">
        <v>113</v>
      </c>
      <c r="G12" s="6" t="s">
        <v>11</v>
      </c>
      <c r="H12" s="6" t="s">
        <v>25</v>
      </c>
      <c r="I12" s="31" t="s">
        <v>29</v>
      </c>
    </row>
    <row r="13" spans="1:12" ht="48" thickBot="1" x14ac:dyDescent="0.3">
      <c r="A13" s="24">
        <v>7</v>
      </c>
      <c r="B13" s="40" t="s">
        <v>279</v>
      </c>
      <c r="C13" s="42" t="s">
        <v>280</v>
      </c>
      <c r="D13" s="36">
        <v>2845.7</v>
      </c>
      <c r="E13" s="38">
        <f t="shared" si="0"/>
        <v>824.17168674698792</v>
      </c>
      <c r="F13" s="12" t="s">
        <v>79</v>
      </c>
      <c r="G13" s="6" t="s">
        <v>11</v>
      </c>
      <c r="H13" s="6" t="s">
        <v>25</v>
      </c>
      <c r="I13" s="31" t="s">
        <v>281</v>
      </c>
    </row>
    <row r="14" spans="1:12" ht="50.25" customHeight="1" thickBot="1" x14ac:dyDescent="0.3">
      <c r="A14" s="5">
        <v>8</v>
      </c>
      <c r="B14" s="41" t="s">
        <v>282</v>
      </c>
      <c r="C14" s="42" t="s">
        <v>283</v>
      </c>
      <c r="D14" s="36">
        <v>1653</v>
      </c>
      <c r="E14" s="38">
        <f t="shared" ref="E14:E17" si="1">D14/3.4528</f>
        <v>478.74189063948103</v>
      </c>
      <c r="F14" s="12" t="s">
        <v>79</v>
      </c>
      <c r="G14" s="6" t="s">
        <v>11</v>
      </c>
      <c r="H14" s="6" t="s">
        <v>25</v>
      </c>
      <c r="I14" s="31" t="s">
        <v>284</v>
      </c>
    </row>
    <row r="15" spans="1:12" ht="50.25" customHeight="1" thickBot="1" x14ac:dyDescent="0.3">
      <c r="A15" s="24">
        <v>9</v>
      </c>
      <c r="B15" s="40" t="s">
        <v>285</v>
      </c>
      <c r="C15" s="42" t="s">
        <v>283</v>
      </c>
      <c r="D15" s="36">
        <v>544.66999999999996</v>
      </c>
      <c r="E15" s="38">
        <f t="shared" si="1"/>
        <v>157.74733549582947</v>
      </c>
      <c r="F15" s="12" t="s">
        <v>113</v>
      </c>
      <c r="G15" s="6" t="s">
        <v>11</v>
      </c>
      <c r="H15" s="6" t="s">
        <v>25</v>
      </c>
      <c r="I15" s="31" t="s">
        <v>276</v>
      </c>
    </row>
    <row r="16" spans="1:12" ht="45" customHeight="1" thickBot="1" x14ac:dyDescent="0.3">
      <c r="A16" s="5">
        <v>10</v>
      </c>
      <c r="B16" s="40" t="s">
        <v>286</v>
      </c>
      <c r="C16" s="42" t="s">
        <v>287</v>
      </c>
      <c r="D16" s="36">
        <v>243.05</v>
      </c>
      <c r="E16" s="38">
        <f t="shared" si="1"/>
        <v>70.392145505097318</v>
      </c>
      <c r="F16" s="12" t="s">
        <v>113</v>
      </c>
      <c r="G16" s="6" t="s">
        <v>11</v>
      </c>
      <c r="H16" s="6" t="s">
        <v>25</v>
      </c>
      <c r="I16" s="31" t="s">
        <v>288</v>
      </c>
    </row>
    <row r="17" spans="1:11" ht="48" thickBot="1" x14ac:dyDescent="0.3">
      <c r="A17" s="24">
        <v>11</v>
      </c>
      <c r="B17" s="6" t="s">
        <v>40</v>
      </c>
      <c r="C17" s="6" t="s">
        <v>287</v>
      </c>
      <c r="D17" s="6">
        <v>30</v>
      </c>
      <c r="E17" s="29">
        <f t="shared" si="1"/>
        <v>8.6886005560704351</v>
      </c>
      <c r="F17" s="12" t="s">
        <v>113</v>
      </c>
      <c r="G17" s="6" t="s">
        <v>11</v>
      </c>
      <c r="H17" s="6" t="s">
        <v>12</v>
      </c>
      <c r="I17" s="7" t="s">
        <v>42</v>
      </c>
    </row>
    <row r="19" spans="1:11" ht="12.75" customHeight="1" x14ac:dyDescent="0.25"/>
    <row r="20" spans="1:11" ht="33" customHeight="1" x14ac:dyDescent="0.25">
      <c r="A20" s="54" t="s">
        <v>111</v>
      </c>
      <c r="B20" s="54"/>
      <c r="C20" s="54"/>
      <c r="D20" s="54"/>
      <c r="E20" s="54"/>
      <c r="F20" s="54"/>
      <c r="G20" s="54"/>
      <c r="H20" s="54"/>
      <c r="I20" s="54"/>
      <c r="J20" s="54"/>
      <c r="K20" s="54"/>
    </row>
    <row r="21" spans="1:11" ht="33.75" customHeight="1" x14ac:dyDescent="0.25">
      <c r="A21" s="56" t="s">
        <v>121</v>
      </c>
      <c r="B21" s="56"/>
      <c r="C21" s="56"/>
      <c r="D21" s="56"/>
      <c r="E21" s="56"/>
      <c r="F21" s="56"/>
      <c r="G21" s="56"/>
      <c r="H21" s="56"/>
      <c r="I21" s="56"/>
      <c r="J21" s="56"/>
      <c r="K21" s="56"/>
    </row>
    <row r="22" spans="1:11" ht="36" customHeight="1" x14ac:dyDescent="0.25">
      <c r="A22" s="56" t="s">
        <v>122</v>
      </c>
      <c r="B22" s="56"/>
      <c r="C22" s="56"/>
      <c r="D22" s="56"/>
      <c r="E22" s="56"/>
      <c r="F22" s="56"/>
      <c r="G22" s="56"/>
      <c r="H22" s="56"/>
      <c r="I22" s="56"/>
      <c r="J22" s="56"/>
      <c r="K22" s="56"/>
    </row>
    <row r="23" spans="1:11" ht="17.25" customHeight="1" x14ac:dyDescent="0.25">
      <c r="A23" s="55" t="s">
        <v>123</v>
      </c>
      <c r="B23" s="55"/>
      <c r="C23" s="55"/>
      <c r="D23" s="55"/>
      <c r="E23" s="55"/>
      <c r="F23" s="55"/>
      <c r="G23" s="55"/>
      <c r="H23" s="55"/>
      <c r="I23" s="55"/>
      <c r="J23" s="55"/>
      <c r="K23" s="55"/>
    </row>
    <row r="24" spans="1:11" ht="66.75" customHeight="1" x14ac:dyDescent="0.25">
      <c r="A24" s="54" t="s">
        <v>184</v>
      </c>
      <c r="B24" s="54"/>
      <c r="C24" s="54"/>
      <c r="D24" s="54"/>
      <c r="E24" s="54"/>
      <c r="F24" s="54"/>
      <c r="G24" s="54"/>
      <c r="H24" s="54"/>
      <c r="I24" s="54"/>
      <c r="J24" s="54"/>
      <c r="K24" s="54"/>
    </row>
    <row r="27" spans="1:11" x14ac:dyDescent="0.25">
      <c r="E27" t="s">
        <v>25</v>
      </c>
      <c r="F27">
        <f>D7+D8+D9+D10+D11+D12+D13+D14+D15+D16</f>
        <v>6487.2699999999995</v>
      </c>
    </row>
    <row r="28" spans="1:11" x14ac:dyDescent="0.25">
      <c r="E28" t="s">
        <v>12</v>
      </c>
      <c r="F28">
        <f>D17</f>
        <v>30</v>
      </c>
    </row>
  </sheetData>
  <mergeCells count="7">
    <mergeCell ref="A3:G3"/>
    <mergeCell ref="B4:I4"/>
    <mergeCell ref="A24:K24"/>
    <mergeCell ref="A20:K20"/>
    <mergeCell ref="A21:K21"/>
    <mergeCell ref="A22:K22"/>
    <mergeCell ref="A23:K2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opLeftCell="A10" workbookViewId="0">
      <selection sqref="A1:XFD1048576"/>
    </sheetView>
  </sheetViews>
  <sheetFormatPr defaultRowHeight="15" x14ac:dyDescent="0.25"/>
  <cols>
    <col min="1" max="1" width="4.85546875" customWidth="1"/>
    <col min="2" max="2" width="16.5703125" customWidth="1"/>
    <col min="3" max="3" width="11" customWidth="1"/>
    <col min="4" max="5" width="9" customWidth="1"/>
    <col min="6" max="6" width="10" customWidth="1"/>
    <col min="7" max="7" width="11.5703125" customWidth="1"/>
    <col min="8" max="8" width="10.85546875" customWidth="1"/>
    <col min="9" max="9" width="12.42578125" customWidth="1"/>
  </cols>
  <sheetData>
    <row r="1" spans="1:11" ht="15.75" x14ac:dyDescent="0.25">
      <c r="A1" s="2"/>
    </row>
    <row r="2" spans="1:11" ht="15.75" x14ac:dyDescent="0.25">
      <c r="A2" s="10" t="s">
        <v>0</v>
      </c>
      <c r="B2" s="10"/>
      <c r="C2" s="10"/>
      <c r="D2" s="10"/>
      <c r="E2" s="10"/>
      <c r="F2" s="10"/>
      <c r="G2" s="10"/>
      <c r="H2" s="10"/>
    </row>
    <row r="3" spans="1:11" ht="15.75" x14ac:dyDescent="0.25">
      <c r="A3" s="51" t="s">
        <v>289</v>
      </c>
      <c r="B3" s="51"/>
      <c r="C3" s="51"/>
      <c r="D3" s="51"/>
      <c r="E3" s="51"/>
      <c r="F3" s="51"/>
      <c r="G3" s="51"/>
    </row>
    <row r="4" spans="1:11" ht="15.75" x14ac:dyDescent="0.25">
      <c r="A4" s="34"/>
      <c r="B4" s="53" t="s">
        <v>112</v>
      </c>
      <c r="C4" s="53"/>
      <c r="D4" s="53"/>
      <c r="E4" s="53"/>
      <c r="F4" s="53"/>
      <c r="G4" s="53"/>
      <c r="H4" s="53"/>
      <c r="I4" s="53"/>
    </row>
    <row r="5" spans="1:11" ht="16.5" thickBot="1" x14ac:dyDescent="0.3">
      <c r="A5" s="34"/>
    </row>
    <row r="6" spans="1:11" ht="43.5" thickBot="1" x14ac:dyDescent="0.3">
      <c r="A6" s="3" t="s">
        <v>2</v>
      </c>
      <c r="B6" s="4" t="s">
        <v>3</v>
      </c>
      <c r="C6" s="4" t="s">
        <v>4</v>
      </c>
      <c r="D6" s="4" t="s">
        <v>78</v>
      </c>
      <c r="E6" s="4" t="s">
        <v>247</v>
      </c>
      <c r="F6" s="4" t="s">
        <v>5</v>
      </c>
      <c r="G6" s="4" t="s">
        <v>6</v>
      </c>
      <c r="H6" s="4" t="s">
        <v>7</v>
      </c>
      <c r="I6" s="4" t="s">
        <v>8</v>
      </c>
    </row>
    <row r="7" spans="1:11" ht="48" thickBot="1" x14ac:dyDescent="0.3">
      <c r="A7" s="5">
        <v>1</v>
      </c>
      <c r="B7" s="6" t="s">
        <v>40</v>
      </c>
      <c r="C7" s="6" t="s">
        <v>290</v>
      </c>
      <c r="D7" s="6">
        <v>110</v>
      </c>
      <c r="E7" s="29">
        <f t="shared" ref="E7" si="0">D7/3.4528</f>
        <v>31.858202038924933</v>
      </c>
      <c r="F7" s="12" t="s">
        <v>113</v>
      </c>
      <c r="G7" s="6" t="s">
        <v>11</v>
      </c>
      <c r="H7" s="6" t="s">
        <v>12</v>
      </c>
      <c r="I7" s="7" t="s">
        <v>42</v>
      </c>
    </row>
    <row r="8" spans="1:11" ht="32.25" thickBot="1" x14ac:dyDescent="0.3">
      <c r="A8" s="5">
        <v>2</v>
      </c>
      <c r="B8" s="6" t="s">
        <v>254</v>
      </c>
      <c r="C8" s="6" t="s">
        <v>291</v>
      </c>
      <c r="D8" s="6">
        <v>1018</v>
      </c>
      <c r="E8" s="29">
        <v>1771</v>
      </c>
      <c r="F8" s="12" t="s">
        <v>256</v>
      </c>
      <c r="G8" s="6" t="s">
        <v>11</v>
      </c>
      <c r="H8" s="6" t="s">
        <v>25</v>
      </c>
      <c r="I8" s="32" t="s">
        <v>264</v>
      </c>
    </row>
    <row r="9" spans="1:11" ht="32.25" thickBot="1" x14ac:dyDescent="0.3">
      <c r="A9" s="5">
        <v>3</v>
      </c>
      <c r="B9" s="6" t="s">
        <v>197</v>
      </c>
      <c r="C9" s="6" t="s">
        <v>292</v>
      </c>
      <c r="D9" s="6">
        <v>80</v>
      </c>
      <c r="E9" s="29">
        <f t="shared" ref="E9:E10" si="1">D9/3.4528</f>
        <v>23.169601482854496</v>
      </c>
      <c r="F9" s="12" t="s">
        <v>151</v>
      </c>
      <c r="G9" s="6" t="s">
        <v>11</v>
      </c>
      <c r="H9" s="6" t="s">
        <v>25</v>
      </c>
      <c r="I9" s="7" t="s">
        <v>199</v>
      </c>
    </row>
    <row r="10" spans="1:11" ht="32.25" thickBot="1" x14ac:dyDescent="0.3">
      <c r="A10" s="5">
        <v>4</v>
      </c>
      <c r="B10" s="6" t="s">
        <v>293</v>
      </c>
      <c r="C10" s="6" t="s">
        <v>294</v>
      </c>
      <c r="D10" s="6">
        <v>416.25</v>
      </c>
      <c r="E10" s="29">
        <f t="shared" si="1"/>
        <v>120.5543327154773</v>
      </c>
      <c r="F10" s="12" t="s">
        <v>150</v>
      </c>
      <c r="G10" s="6" t="s">
        <v>11</v>
      </c>
      <c r="H10" s="6" t="s">
        <v>25</v>
      </c>
      <c r="I10" s="7" t="s">
        <v>295</v>
      </c>
    </row>
    <row r="11" spans="1:11" ht="48" thickBot="1" x14ac:dyDescent="0.3">
      <c r="A11" s="5">
        <v>5</v>
      </c>
      <c r="B11" s="6" t="s">
        <v>296</v>
      </c>
      <c r="C11" s="6" t="s">
        <v>297</v>
      </c>
      <c r="D11" s="6">
        <v>96.8</v>
      </c>
      <c r="E11" s="29">
        <f t="shared" ref="E11:E15" si="2">D11/3.4528</f>
        <v>28.035217794253938</v>
      </c>
      <c r="F11" s="12" t="s">
        <v>113</v>
      </c>
      <c r="G11" s="6" t="s">
        <v>11</v>
      </c>
      <c r="H11" s="6" t="s">
        <v>12</v>
      </c>
      <c r="I11" s="7" t="s">
        <v>298</v>
      </c>
    </row>
    <row r="12" spans="1:11" ht="32.25" thickBot="1" x14ac:dyDescent="0.3">
      <c r="A12" s="5">
        <v>6</v>
      </c>
      <c r="B12" s="6" t="s">
        <v>326</v>
      </c>
      <c r="C12" s="6" t="s">
        <v>325</v>
      </c>
      <c r="D12" s="49">
        <v>47.99</v>
      </c>
      <c r="E12" s="38">
        <f t="shared" si="2"/>
        <v>13.898864689527342</v>
      </c>
      <c r="F12" s="12" t="s">
        <v>147</v>
      </c>
      <c r="G12" s="6" t="s">
        <v>11</v>
      </c>
      <c r="H12" s="6" t="s">
        <v>25</v>
      </c>
      <c r="I12" s="32" t="s">
        <v>327</v>
      </c>
      <c r="J12" s="50"/>
    </row>
    <row r="13" spans="1:11" ht="54" customHeight="1" thickBot="1" x14ac:dyDescent="0.3">
      <c r="A13" s="5">
        <v>7</v>
      </c>
      <c r="B13" s="6" t="s">
        <v>299</v>
      </c>
      <c r="C13" s="6" t="s">
        <v>300</v>
      </c>
      <c r="D13" s="6">
        <v>1084.8399999999999</v>
      </c>
      <c r="E13" s="29">
        <f t="shared" si="2"/>
        <v>314.19138090824839</v>
      </c>
      <c r="F13" s="12" t="s">
        <v>150</v>
      </c>
      <c r="G13" s="6" t="s">
        <v>11</v>
      </c>
      <c r="H13" s="6" t="s">
        <v>25</v>
      </c>
      <c r="I13" s="7" t="s">
        <v>220</v>
      </c>
    </row>
    <row r="14" spans="1:11" ht="54" customHeight="1" thickBot="1" x14ac:dyDescent="0.3">
      <c r="A14" s="5">
        <v>8</v>
      </c>
      <c r="B14" s="6" t="s">
        <v>301</v>
      </c>
      <c r="C14" s="6" t="s">
        <v>302</v>
      </c>
      <c r="D14" s="6">
        <v>93.95</v>
      </c>
      <c r="E14" s="29">
        <f t="shared" si="2"/>
        <v>27.209800741427248</v>
      </c>
      <c r="F14" s="12" t="s">
        <v>147</v>
      </c>
      <c r="G14" s="6" t="s">
        <v>11</v>
      </c>
      <c r="H14" s="6" t="s">
        <v>25</v>
      </c>
      <c r="I14" s="7" t="s">
        <v>303</v>
      </c>
    </row>
    <row r="15" spans="1:11" ht="32.25" thickBot="1" x14ac:dyDescent="0.3">
      <c r="A15" s="5">
        <v>9</v>
      </c>
      <c r="B15" s="41" t="s">
        <v>275</v>
      </c>
      <c r="C15" s="6" t="s">
        <v>302</v>
      </c>
      <c r="D15" s="36">
        <v>665.97</v>
      </c>
      <c r="E15" s="38">
        <f t="shared" si="2"/>
        <v>192.87824374420762</v>
      </c>
      <c r="F15" s="12" t="s">
        <v>113</v>
      </c>
      <c r="G15" s="6" t="s">
        <v>11</v>
      </c>
      <c r="H15" s="6" t="s">
        <v>25</v>
      </c>
      <c r="I15" s="31" t="s">
        <v>276</v>
      </c>
    </row>
    <row r="16" spans="1:11" ht="50.25" customHeight="1" x14ac:dyDescent="0.25">
      <c r="A16" s="54" t="s">
        <v>111</v>
      </c>
      <c r="B16" s="54"/>
      <c r="C16" s="54"/>
      <c r="D16" s="54"/>
      <c r="E16" s="54"/>
      <c r="F16" s="54"/>
      <c r="G16" s="54"/>
      <c r="H16" s="54"/>
      <c r="I16" s="54"/>
      <c r="J16" s="54"/>
      <c r="K16" s="54"/>
    </row>
    <row r="17" spans="1:11" ht="50.25" customHeight="1" x14ac:dyDescent="0.25">
      <c r="A17" s="56" t="s">
        <v>121</v>
      </c>
      <c r="B17" s="56"/>
      <c r="C17" s="56"/>
      <c r="D17" s="56"/>
      <c r="E17" s="56"/>
      <c r="F17" s="56"/>
      <c r="G17" s="56"/>
      <c r="H17" s="56"/>
      <c r="I17" s="56"/>
      <c r="J17" s="56"/>
      <c r="K17" s="56"/>
    </row>
    <row r="18" spans="1:11" ht="45" customHeight="1" x14ac:dyDescent="0.25">
      <c r="A18" s="56" t="s">
        <v>122</v>
      </c>
      <c r="B18" s="56"/>
      <c r="C18" s="56"/>
      <c r="D18" s="56"/>
      <c r="E18" s="56"/>
      <c r="F18" s="56"/>
      <c r="G18" s="56"/>
      <c r="H18" s="56"/>
      <c r="I18" s="56"/>
      <c r="J18" s="56"/>
      <c r="K18" s="56"/>
    </row>
    <row r="19" spans="1:11" ht="15.75" x14ac:dyDescent="0.25">
      <c r="A19" s="55" t="s">
        <v>123</v>
      </c>
      <c r="B19" s="55"/>
      <c r="C19" s="55"/>
      <c r="D19" s="55"/>
      <c r="E19" s="55"/>
      <c r="F19" s="55"/>
      <c r="G19" s="55"/>
      <c r="H19" s="55"/>
      <c r="I19" s="55"/>
      <c r="J19" s="55"/>
      <c r="K19" s="55"/>
    </row>
    <row r="20" spans="1:11" ht="15.75" x14ac:dyDescent="0.25">
      <c r="A20" s="56"/>
      <c r="B20" s="56"/>
      <c r="C20" s="56"/>
      <c r="D20" s="56"/>
      <c r="E20" s="56"/>
      <c r="F20" s="56"/>
      <c r="G20" s="56"/>
      <c r="H20" s="56"/>
      <c r="I20" s="56"/>
      <c r="J20" s="56"/>
      <c r="K20" s="56"/>
    </row>
    <row r="21" spans="1:11" ht="68.25" customHeight="1" x14ac:dyDescent="0.25">
      <c r="A21" s="54" t="s">
        <v>184</v>
      </c>
      <c r="B21" s="54"/>
      <c r="C21" s="54"/>
      <c r="D21" s="54"/>
      <c r="E21" s="54"/>
      <c r="F21" s="54"/>
      <c r="G21" s="54"/>
      <c r="H21" s="54"/>
      <c r="I21" s="54"/>
      <c r="J21" s="54"/>
      <c r="K21" s="54"/>
    </row>
    <row r="24" spans="1:11" x14ac:dyDescent="0.25">
      <c r="E24" t="s">
        <v>25</v>
      </c>
      <c r="F24">
        <f>D8+D9+D10+D13+D14+D15</f>
        <v>3359.01</v>
      </c>
    </row>
    <row r="25" spans="1:11" x14ac:dyDescent="0.25">
      <c r="E25" t="s">
        <v>12</v>
      </c>
      <c r="F25">
        <f>D7+D11</f>
        <v>206.8</v>
      </c>
    </row>
  </sheetData>
  <mergeCells count="8">
    <mergeCell ref="A20:K20"/>
    <mergeCell ref="A21:K21"/>
    <mergeCell ref="A3:G3"/>
    <mergeCell ref="B4:I4"/>
    <mergeCell ref="A16:K16"/>
    <mergeCell ref="A17:K17"/>
    <mergeCell ref="A18:K18"/>
    <mergeCell ref="A19:K1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workbookViewId="0">
      <selection activeCell="E26" sqref="E26"/>
    </sheetView>
  </sheetViews>
  <sheetFormatPr defaultRowHeight="15" x14ac:dyDescent="0.25"/>
  <cols>
    <col min="3" max="3" width="12" customWidth="1"/>
    <col min="4" max="4" width="14.140625" customWidth="1"/>
    <col min="5" max="5" width="16.28515625" customWidth="1"/>
  </cols>
  <sheetData>
    <row r="2" spans="2:6" x14ac:dyDescent="0.25">
      <c r="B2" t="s">
        <v>318</v>
      </c>
      <c r="C2" s="45" t="s">
        <v>319</v>
      </c>
      <c r="D2" s="45" t="s">
        <v>320</v>
      </c>
    </row>
    <row r="3" spans="2:6" x14ac:dyDescent="0.25">
      <c r="B3">
        <v>1</v>
      </c>
      <c r="C3">
        <v>3506.77</v>
      </c>
      <c r="D3">
        <v>1304.76</v>
      </c>
    </row>
    <row r="4" spans="2:6" x14ac:dyDescent="0.25">
      <c r="B4">
        <v>2</v>
      </c>
      <c r="C4">
        <v>575.16</v>
      </c>
      <c r="D4">
        <v>1996.21</v>
      </c>
    </row>
    <row r="5" spans="2:6" x14ac:dyDescent="0.25">
      <c r="B5">
        <v>3</v>
      </c>
      <c r="C5">
        <v>3424.08</v>
      </c>
      <c r="D5">
        <v>614.25</v>
      </c>
    </row>
    <row r="6" spans="2:6" x14ac:dyDescent="0.25">
      <c r="B6">
        <v>4</v>
      </c>
      <c r="C6">
        <v>5430.96</v>
      </c>
      <c r="D6">
        <v>181945</v>
      </c>
    </row>
    <row r="7" spans="2:6" x14ac:dyDescent="0.25">
      <c r="B7">
        <v>5</v>
      </c>
      <c r="C7">
        <v>21388.04</v>
      </c>
      <c r="D7">
        <v>7410</v>
      </c>
    </row>
    <row r="8" spans="2:6" x14ac:dyDescent="0.25">
      <c r="B8">
        <v>6</v>
      </c>
      <c r="C8">
        <v>2916.53</v>
      </c>
      <c r="D8">
        <v>66</v>
      </c>
    </row>
    <row r="9" spans="2:6" x14ac:dyDescent="0.25">
      <c r="B9">
        <v>7</v>
      </c>
      <c r="C9">
        <v>122.1</v>
      </c>
      <c r="D9">
        <v>92</v>
      </c>
    </row>
    <row r="10" spans="2:6" x14ac:dyDescent="0.25">
      <c r="B10">
        <v>8</v>
      </c>
      <c r="C10">
        <v>1277.01</v>
      </c>
      <c r="D10">
        <v>0</v>
      </c>
    </row>
    <row r="11" spans="2:6" x14ac:dyDescent="0.25">
      <c r="B11">
        <v>9</v>
      </c>
      <c r="C11">
        <v>34379.39</v>
      </c>
      <c r="D11">
        <v>6090</v>
      </c>
    </row>
    <row r="12" spans="2:6" x14ac:dyDescent="0.25">
      <c r="B12">
        <v>10</v>
      </c>
      <c r="C12">
        <v>2196.35</v>
      </c>
      <c r="D12">
        <v>110</v>
      </c>
    </row>
    <row r="13" spans="2:6" x14ac:dyDescent="0.25">
      <c r="B13">
        <v>11</v>
      </c>
      <c r="C13">
        <v>6487.27</v>
      </c>
      <c r="D13">
        <v>30</v>
      </c>
    </row>
    <row r="14" spans="2:6" x14ac:dyDescent="0.25">
      <c r="B14">
        <v>12</v>
      </c>
      <c r="C14">
        <v>3359.01</v>
      </c>
      <c r="D14">
        <v>206.8</v>
      </c>
    </row>
    <row r="15" spans="2:6" x14ac:dyDescent="0.25">
      <c r="C15">
        <f>SUM(C3:C14)</f>
        <v>85062.670000000013</v>
      </c>
      <c r="D15">
        <f>SUM(D3:D14)</f>
        <v>199865.02</v>
      </c>
      <c r="E15">
        <f>SUM(C15:D15)</f>
        <v>284927.69</v>
      </c>
      <c r="F15" t="s">
        <v>321</v>
      </c>
    </row>
    <row r="16" spans="2:6" x14ac:dyDescent="0.25">
      <c r="C16" s="46">
        <f>C15/3.4528</f>
        <v>24635.852062094538</v>
      </c>
      <c r="D16" s="46">
        <f t="shared" ref="D16:E16" si="0">D15/3.4528</f>
        <v>57884.910797034288</v>
      </c>
      <c r="E16" s="46">
        <f t="shared" si="0"/>
        <v>82520.762859128823</v>
      </c>
      <c r="F16" t="s">
        <v>322</v>
      </c>
    </row>
    <row r="18" spans="2:5" x14ac:dyDescent="0.25">
      <c r="B18" t="s">
        <v>323</v>
      </c>
    </row>
    <row r="19" spans="2:5" ht="15.75" x14ac:dyDescent="0.25">
      <c r="C19" s="13">
        <v>180550</v>
      </c>
      <c r="D19" s="47">
        <f>C19/3.4528</f>
        <v>52290.894346617242</v>
      </c>
      <c r="E19" s="48" t="s">
        <v>324</v>
      </c>
    </row>
    <row r="20" spans="2:5" ht="15.75" x14ac:dyDescent="0.25">
      <c r="C20" s="13">
        <v>7350</v>
      </c>
      <c r="D20" s="47">
        <f>C20/3.4528</f>
        <v>2128.7071362372567</v>
      </c>
      <c r="E20" s="48" t="s">
        <v>324</v>
      </c>
    </row>
    <row r="21" spans="2:5" x14ac:dyDescent="0.25">
      <c r="C21">
        <f>SUM(C19:C20)</f>
        <v>187900</v>
      </c>
      <c r="D21" s="46">
        <f>SUM(D19:D20)</f>
        <v>54419.601482854501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4" workbookViewId="0">
      <selection activeCell="F29" sqref="F29:G30"/>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0" t="s">
        <v>0</v>
      </c>
      <c r="B1" s="10"/>
      <c r="C1" s="10"/>
      <c r="D1" s="10"/>
      <c r="E1" s="10"/>
      <c r="F1" s="10"/>
      <c r="G1" s="10"/>
    </row>
    <row r="2" spans="1:8" ht="15.75" x14ac:dyDescent="0.25">
      <c r="A2" s="51" t="s">
        <v>43</v>
      </c>
      <c r="B2" s="51"/>
      <c r="C2" s="51"/>
      <c r="D2" s="51"/>
      <c r="E2" s="51"/>
      <c r="F2" s="51"/>
    </row>
    <row r="3" spans="1:8" ht="15.75" x14ac:dyDescent="0.25">
      <c r="A3" s="1"/>
      <c r="B3" s="53" t="s">
        <v>89</v>
      </c>
      <c r="C3" s="53"/>
      <c r="D3" s="53"/>
      <c r="E3" s="53"/>
      <c r="F3" s="53"/>
      <c r="G3" s="53"/>
      <c r="H3" s="53"/>
    </row>
    <row r="4" spans="1:8" ht="16.5" thickBot="1" x14ac:dyDescent="0.3">
      <c r="A4" s="1"/>
    </row>
    <row r="5" spans="1:8" ht="43.5" thickBot="1" x14ac:dyDescent="0.3">
      <c r="A5" s="3" t="s">
        <v>2</v>
      </c>
      <c r="B5" s="4" t="s">
        <v>3</v>
      </c>
      <c r="C5" s="4" t="s">
        <v>4</v>
      </c>
      <c r="D5" s="4" t="s">
        <v>78</v>
      </c>
      <c r="E5" s="4" t="s">
        <v>5</v>
      </c>
      <c r="F5" s="4" t="s">
        <v>6</v>
      </c>
      <c r="G5" s="4" t="s">
        <v>7</v>
      </c>
      <c r="H5" s="4" t="s">
        <v>8</v>
      </c>
    </row>
    <row r="6" spans="1:8" ht="36.75" customHeight="1" thickBot="1" x14ac:dyDescent="0.3">
      <c r="A6" s="5">
        <v>1</v>
      </c>
      <c r="B6" s="6" t="s">
        <v>44</v>
      </c>
      <c r="C6" s="6" t="s">
        <v>45</v>
      </c>
      <c r="D6" s="6">
        <v>163</v>
      </c>
      <c r="E6" s="12" t="s">
        <v>34</v>
      </c>
      <c r="F6" s="6" t="s">
        <v>11</v>
      </c>
      <c r="G6" s="6" t="s">
        <v>25</v>
      </c>
      <c r="H6" s="7" t="s">
        <v>46</v>
      </c>
    </row>
    <row r="7" spans="1:8" ht="36.75" customHeight="1" thickBot="1" x14ac:dyDescent="0.3">
      <c r="A7" s="5">
        <v>2</v>
      </c>
      <c r="B7" s="6" t="s">
        <v>47</v>
      </c>
      <c r="C7" s="6" t="s">
        <v>48</v>
      </c>
      <c r="D7" s="6">
        <v>120.99</v>
      </c>
      <c r="E7" s="12" t="s">
        <v>34</v>
      </c>
      <c r="F7" s="6" t="s">
        <v>11</v>
      </c>
      <c r="G7" s="6" t="s">
        <v>25</v>
      </c>
      <c r="H7" s="7" t="s">
        <v>49</v>
      </c>
    </row>
    <row r="8" spans="1:8" ht="47.25" customHeight="1" thickBot="1" x14ac:dyDescent="0.3">
      <c r="A8" s="5">
        <v>3</v>
      </c>
      <c r="B8" s="6" t="s">
        <v>40</v>
      </c>
      <c r="C8" s="6" t="s">
        <v>50</v>
      </c>
      <c r="D8" s="6">
        <v>110</v>
      </c>
      <c r="E8" s="12" t="s">
        <v>34</v>
      </c>
      <c r="F8" s="6" t="s">
        <v>11</v>
      </c>
      <c r="G8" s="6" t="s">
        <v>12</v>
      </c>
      <c r="H8" s="7" t="s">
        <v>42</v>
      </c>
    </row>
    <row r="9" spans="1:8" ht="38.25" customHeight="1" thickBot="1" x14ac:dyDescent="0.3">
      <c r="A9" s="5">
        <v>4</v>
      </c>
      <c r="B9" s="6" t="s">
        <v>51</v>
      </c>
      <c r="C9" s="6" t="s">
        <v>52</v>
      </c>
      <c r="D9" s="6">
        <v>291.17</v>
      </c>
      <c r="E9" s="12" t="s">
        <v>34</v>
      </c>
      <c r="F9" s="6" t="s">
        <v>11</v>
      </c>
      <c r="G9" s="6" t="s">
        <v>25</v>
      </c>
      <c r="H9" s="7" t="s">
        <v>53</v>
      </c>
    </row>
    <row r="10" spans="1:8" ht="49.5" customHeight="1" thickBot="1" x14ac:dyDescent="0.3">
      <c r="A10" s="5">
        <v>5</v>
      </c>
      <c r="B10" s="6" t="s">
        <v>40</v>
      </c>
      <c r="C10" s="6" t="s">
        <v>54</v>
      </c>
      <c r="D10" s="6">
        <v>189</v>
      </c>
      <c r="E10" s="12" t="s">
        <v>34</v>
      </c>
      <c r="F10" s="6" t="s">
        <v>11</v>
      </c>
      <c r="G10" s="6" t="s">
        <v>12</v>
      </c>
      <c r="H10" s="7" t="s">
        <v>42</v>
      </c>
    </row>
    <row r="11" spans="1:8" ht="48.75" customHeight="1" thickBot="1" x14ac:dyDescent="0.3">
      <c r="A11" s="5">
        <v>6</v>
      </c>
      <c r="B11" s="6" t="s">
        <v>40</v>
      </c>
      <c r="C11" s="6" t="s">
        <v>55</v>
      </c>
      <c r="D11" s="6">
        <v>45</v>
      </c>
      <c r="E11" s="12" t="s">
        <v>34</v>
      </c>
      <c r="F11" s="6" t="s">
        <v>11</v>
      </c>
      <c r="G11" s="6" t="s">
        <v>12</v>
      </c>
      <c r="H11" s="7" t="s">
        <v>42</v>
      </c>
    </row>
    <row r="12" spans="1:8" ht="47.25" customHeight="1" thickBot="1" x14ac:dyDescent="0.3">
      <c r="A12" s="5">
        <v>7</v>
      </c>
      <c r="B12" s="6" t="s">
        <v>40</v>
      </c>
      <c r="C12" s="6" t="s">
        <v>55</v>
      </c>
      <c r="D12" s="6">
        <v>400</v>
      </c>
      <c r="E12" s="12" t="s">
        <v>34</v>
      </c>
      <c r="F12" s="6" t="s">
        <v>11</v>
      </c>
      <c r="G12" s="6" t="s">
        <v>12</v>
      </c>
      <c r="H12" s="7" t="s">
        <v>42</v>
      </c>
    </row>
    <row r="13" spans="1:8" ht="37.5" customHeight="1" thickBot="1" x14ac:dyDescent="0.3">
      <c r="A13" s="5">
        <v>8</v>
      </c>
      <c r="B13" s="6" t="s">
        <v>56</v>
      </c>
      <c r="C13" s="8" t="s">
        <v>57</v>
      </c>
      <c r="D13" s="6">
        <v>380</v>
      </c>
      <c r="E13" s="12" t="s">
        <v>34</v>
      </c>
      <c r="F13" s="6" t="s">
        <v>11</v>
      </c>
      <c r="G13" s="6" t="s">
        <v>12</v>
      </c>
      <c r="H13" s="7" t="s">
        <v>58</v>
      </c>
    </row>
    <row r="14" spans="1:8" ht="48.75" customHeight="1" thickBot="1" x14ac:dyDescent="0.3">
      <c r="A14" s="5">
        <v>9</v>
      </c>
      <c r="B14" s="6" t="s">
        <v>40</v>
      </c>
      <c r="C14" s="6" t="s">
        <v>59</v>
      </c>
      <c r="D14" s="6">
        <v>110</v>
      </c>
      <c r="E14" s="12" t="s">
        <v>34</v>
      </c>
      <c r="F14" s="6" t="s">
        <v>11</v>
      </c>
      <c r="G14" s="6" t="s">
        <v>12</v>
      </c>
      <c r="H14" s="7" t="s">
        <v>42</v>
      </c>
    </row>
    <row r="15" spans="1:8" ht="48" thickBot="1" x14ac:dyDescent="0.3">
      <c r="A15" s="5">
        <v>10</v>
      </c>
      <c r="B15" s="6" t="s">
        <v>17</v>
      </c>
      <c r="C15" s="6" t="s">
        <v>60</v>
      </c>
      <c r="D15" s="6">
        <v>380.92</v>
      </c>
      <c r="E15" s="12" t="s">
        <v>79</v>
      </c>
      <c r="F15" s="6" t="s">
        <v>11</v>
      </c>
      <c r="G15" s="6" t="s">
        <v>12</v>
      </c>
      <c r="H15" s="7" t="s">
        <v>61</v>
      </c>
    </row>
    <row r="16" spans="1:8" ht="32.25" thickBot="1" x14ac:dyDescent="0.3">
      <c r="A16" s="5">
        <v>11</v>
      </c>
      <c r="B16" s="6" t="s">
        <v>17</v>
      </c>
      <c r="C16" s="6" t="s">
        <v>60</v>
      </c>
      <c r="D16" s="6">
        <v>301.29000000000002</v>
      </c>
      <c r="E16" s="11" t="s">
        <v>35</v>
      </c>
      <c r="F16" s="6" t="s">
        <v>11</v>
      </c>
      <c r="G16" s="6" t="s">
        <v>12</v>
      </c>
      <c r="H16" s="7" t="s">
        <v>61</v>
      </c>
    </row>
    <row r="17" spans="1:8" ht="32.25" thickBot="1" x14ac:dyDescent="0.3">
      <c r="A17" s="5">
        <v>12</v>
      </c>
      <c r="B17" s="6" t="s">
        <v>17</v>
      </c>
      <c r="C17" s="6" t="s">
        <v>62</v>
      </c>
      <c r="D17" s="6">
        <v>80</v>
      </c>
      <c r="E17" s="11" t="s">
        <v>35</v>
      </c>
      <c r="F17" s="6" t="s">
        <v>11</v>
      </c>
      <c r="G17" s="6" t="s">
        <v>12</v>
      </c>
      <c r="H17" s="7" t="s">
        <v>61</v>
      </c>
    </row>
    <row r="18" spans="1:8" ht="15.75" x14ac:dyDescent="0.25">
      <c r="A18" s="13"/>
      <c r="B18" s="13"/>
      <c r="C18" s="14"/>
      <c r="D18" s="13"/>
      <c r="E18" s="13"/>
      <c r="F18" s="13"/>
      <c r="G18" s="13"/>
      <c r="H18" s="15"/>
    </row>
    <row r="21" spans="1:8" ht="15.75" x14ac:dyDescent="0.25">
      <c r="A21" s="2" t="s">
        <v>36</v>
      </c>
    </row>
    <row r="22" spans="1:8" ht="15.75" customHeight="1" x14ac:dyDescent="0.25">
      <c r="A22" s="52" t="s">
        <v>37</v>
      </c>
      <c r="B22" s="52"/>
      <c r="C22" s="52"/>
      <c r="D22" s="52"/>
      <c r="E22" s="52"/>
      <c r="F22" s="52"/>
      <c r="G22" s="52"/>
      <c r="H22" s="52"/>
    </row>
    <row r="23" spans="1:8" x14ac:dyDescent="0.25">
      <c r="A23" s="52"/>
      <c r="B23" s="52"/>
      <c r="C23" s="52"/>
      <c r="D23" s="52"/>
      <c r="E23" s="52"/>
      <c r="F23" s="52"/>
      <c r="G23" s="52"/>
      <c r="H23" s="52"/>
    </row>
    <row r="24" spans="1:8" x14ac:dyDescent="0.25">
      <c r="A24" s="52"/>
      <c r="B24" s="52"/>
      <c r="C24" s="52"/>
      <c r="D24" s="52"/>
      <c r="E24" s="52"/>
      <c r="F24" s="52"/>
      <c r="G24" s="52"/>
      <c r="H24" s="52"/>
    </row>
    <row r="26" spans="1:8" ht="15.75" x14ac:dyDescent="0.25">
      <c r="A26" s="2" t="s">
        <v>38</v>
      </c>
    </row>
    <row r="27" spans="1:8" ht="15.75" customHeight="1" x14ac:dyDescent="0.25">
      <c r="A27" s="52" t="s">
        <v>39</v>
      </c>
      <c r="B27" s="52"/>
      <c r="C27" s="52"/>
      <c r="D27" s="52"/>
      <c r="E27" s="52"/>
      <c r="F27" s="52"/>
      <c r="G27" s="52"/>
      <c r="H27" s="52"/>
    </row>
    <row r="28" spans="1:8" x14ac:dyDescent="0.25">
      <c r="A28" s="52"/>
      <c r="B28" s="52"/>
      <c r="C28" s="52"/>
      <c r="D28" s="52"/>
      <c r="E28" s="52"/>
      <c r="F28" s="52"/>
      <c r="G28" s="52"/>
      <c r="H28" s="52"/>
    </row>
    <row r="29" spans="1:8" ht="15.75" x14ac:dyDescent="0.25">
      <c r="A29" s="2"/>
      <c r="F29" t="s">
        <v>25</v>
      </c>
      <c r="G29">
        <f>D6+D7+D9</f>
        <v>575.16000000000008</v>
      </c>
    </row>
    <row r="30" spans="1:8" ht="15.75" x14ac:dyDescent="0.25">
      <c r="A30" s="2"/>
      <c r="F30" t="s">
        <v>12</v>
      </c>
      <c r="G30">
        <f>D8+D10+D11+D12+D13+D14+D15+D16+D17</f>
        <v>1996.21</v>
      </c>
    </row>
  </sheetData>
  <mergeCells count="4">
    <mergeCell ref="A2:F2"/>
    <mergeCell ref="A22:H24"/>
    <mergeCell ref="A27:H28"/>
    <mergeCell ref="B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topLeftCell="A6" workbookViewId="0">
      <selection activeCell="F31" sqref="F31:G32"/>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16" ht="15.75" x14ac:dyDescent="0.25">
      <c r="A1" s="10" t="s">
        <v>0</v>
      </c>
      <c r="B1" s="10"/>
      <c r="C1" s="10"/>
      <c r="D1" s="10"/>
      <c r="E1" s="10"/>
      <c r="F1" s="10"/>
      <c r="G1" s="10"/>
    </row>
    <row r="2" spans="1:16" ht="15.75" x14ac:dyDescent="0.25">
      <c r="A2" s="51" t="s">
        <v>63</v>
      </c>
      <c r="B2" s="51"/>
      <c r="C2" s="51"/>
      <c r="D2" s="51"/>
      <c r="E2" s="51"/>
      <c r="F2" s="51"/>
    </row>
    <row r="3" spans="1:16" ht="15.75" x14ac:dyDescent="0.25">
      <c r="A3" s="1"/>
      <c r="B3" s="53" t="s">
        <v>89</v>
      </c>
      <c r="C3" s="53"/>
      <c r="D3" s="53"/>
      <c r="E3" s="53"/>
      <c r="F3" s="53"/>
      <c r="G3" s="53"/>
      <c r="H3" s="53"/>
    </row>
    <row r="4" spans="1:16" ht="16.5" thickBot="1" x14ac:dyDescent="0.3">
      <c r="A4" s="1"/>
    </row>
    <row r="5" spans="1:16" ht="43.5" thickBot="1" x14ac:dyDescent="0.3">
      <c r="A5" s="3" t="s">
        <v>2</v>
      </c>
      <c r="B5" s="4" t="s">
        <v>3</v>
      </c>
      <c r="C5" s="4" t="s">
        <v>4</v>
      </c>
      <c r="D5" s="4" t="s">
        <v>78</v>
      </c>
      <c r="E5" s="4" t="s">
        <v>5</v>
      </c>
      <c r="F5" s="4" t="s">
        <v>6</v>
      </c>
      <c r="G5" s="4" t="s">
        <v>7</v>
      </c>
      <c r="H5" s="4" t="s">
        <v>8</v>
      </c>
      <c r="K5" s="16"/>
    </row>
    <row r="6" spans="1:16" ht="47.25" customHeight="1" thickBot="1" x14ac:dyDescent="0.3">
      <c r="A6" s="5">
        <v>1</v>
      </c>
      <c r="B6" s="6" t="s">
        <v>64</v>
      </c>
      <c r="C6" s="6" t="s">
        <v>65</v>
      </c>
      <c r="D6" s="6">
        <v>867.01</v>
      </c>
      <c r="E6" s="12" t="s">
        <v>79</v>
      </c>
      <c r="F6" s="6" t="s">
        <v>11</v>
      </c>
      <c r="G6" s="6" t="s">
        <v>25</v>
      </c>
      <c r="H6" s="7" t="s">
        <v>46</v>
      </c>
      <c r="K6" s="16"/>
    </row>
    <row r="7" spans="1:16" ht="35.25" customHeight="1" thickBot="1" x14ac:dyDescent="0.3">
      <c r="A7" s="5">
        <v>2</v>
      </c>
      <c r="B7" s="6" t="s">
        <v>66</v>
      </c>
      <c r="C7" s="6" t="s">
        <v>67</v>
      </c>
      <c r="D7" s="6">
        <v>59</v>
      </c>
      <c r="E7" s="12" t="s">
        <v>34</v>
      </c>
      <c r="F7" s="6" t="s">
        <v>11</v>
      </c>
      <c r="G7" s="6" t="s">
        <v>12</v>
      </c>
      <c r="H7" s="7" t="s">
        <v>68</v>
      </c>
      <c r="K7" s="17"/>
      <c r="L7" s="17"/>
      <c r="M7" s="17"/>
      <c r="N7" s="17"/>
      <c r="O7" s="17"/>
      <c r="P7" s="17"/>
    </row>
    <row r="8" spans="1:16" ht="35.25" customHeight="1" thickBot="1" x14ac:dyDescent="0.3">
      <c r="A8" s="5">
        <v>3</v>
      </c>
      <c r="B8" s="6" t="s">
        <v>47</v>
      </c>
      <c r="C8" s="6" t="s">
        <v>67</v>
      </c>
      <c r="D8" s="6">
        <v>96</v>
      </c>
      <c r="E8" s="12" t="s">
        <v>34</v>
      </c>
      <c r="F8" s="6" t="s">
        <v>11</v>
      </c>
      <c r="G8" s="6" t="s">
        <v>25</v>
      </c>
      <c r="H8" s="7" t="s">
        <v>49</v>
      </c>
      <c r="L8" s="2"/>
    </row>
    <row r="9" spans="1:16" ht="35.25" customHeight="1" thickBot="1" x14ac:dyDescent="0.3">
      <c r="A9" s="5">
        <v>4</v>
      </c>
      <c r="B9" s="6" t="s">
        <v>80</v>
      </c>
      <c r="C9" s="6" t="s">
        <v>81</v>
      </c>
      <c r="D9" s="6">
        <v>100.79</v>
      </c>
      <c r="E9" s="12" t="s">
        <v>34</v>
      </c>
      <c r="F9" s="6" t="s">
        <v>11</v>
      </c>
      <c r="G9" s="6" t="s">
        <v>25</v>
      </c>
      <c r="H9" s="7" t="s">
        <v>82</v>
      </c>
    </row>
    <row r="10" spans="1:16" ht="45.75" customHeight="1" thickBot="1" x14ac:dyDescent="0.3">
      <c r="A10" s="5">
        <v>5</v>
      </c>
      <c r="B10" s="6" t="s">
        <v>69</v>
      </c>
      <c r="C10" s="6" t="s">
        <v>70</v>
      </c>
      <c r="D10" s="6">
        <v>1468.35</v>
      </c>
      <c r="E10" s="12" t="s">
        <v>79</v>
      </c>
      <c r="F10" s="6" t="s">
        <v>11</v>
      </c>
      <c r="G10" s="6" t="s">
        <v>25</v>
      </c>
      <c r="H10" s="7" t="s">
        <v>71</v>
      </c>
    </row>
    <row r="11" spans="1:16" ht="52.5" customHeight="1" thickBot="1" x14ac:dyDescent="0.3">
      <c r="A11" s="5">
        <v>6</v>
      </c>
      <c r="B11" s="6" t="s">
        <v>72</v>
      </c>
      <c r="C11" s="6" t="s">
        <v>73</v>
      </c>
      <c r="D11" s="6">
        <v>310.25</v>
      </c>
      <c r="E11" s="12" t="s">
        <v>79</v>
      </c>
      <c r="F11" s="6" t="s">
        <v>11</v>
      </c>
      <c r="G11" s="6" t="s">
        <v>12</v>
      </c>
      <c r="H11" s="7" t="s">
        <v>74</v>
      </c>
    </row>
    <row r="12" spans="1:16" ht="52.5" customHeight="1" thickBot="1" x14ac:dyDescent="0.3">
      <c r="A12" s="5">
        <v>7</v>
      </c>
      <c r="B12" s="6" t="s">
        <v>161</v>
      </c>
      <c r="C12" s="6" t="s">
        <v>162</v>
      </c>
      <c r="D12" s="6">
        <v>37.67</v>
      </c>
      <c r="E12" s="12" t="s">
        <v>34</v>
      </c>
      <c r="F12" s="6" t="s">
        <v>11</v>
      </c>
      <c r="G12" s="6" t="s">
        <v>25</v>
      </c>
      <c r="H12" s="7" t="s">
        <v>163</v>
      </c>
    </row>
    <row r="13" spans="1:16" ht="48" customHeight="1" thickBot="1" x14ac:dyDescent="0.3">
      <c r="A13" s="5">
        <v>8</v>
      </c>
      <c r="B13" s="6" t="s">
        <v>40</v>
      </c>
      <c r="C13" s="6" t="s">
        <v>75</v>
      </c>
      <c r="D13" s="6">
        <v>30</v>
      </c>
      <c r="E13" s="12" t="s">
        <v>34</v>
      </c>
      <c r="F13" s="6" t="s">
        <v>11</v>
      </c>
      <c r="G13" s="6" t="s">
        <v>12</v>
      </c>
      <c r="H13" s="7" t="s">
        <v>42</v>
      </c>
    </row>
    <row r="14" spans="1:16" ht="37.5" customHeight="1" thickBot="1" x14ac:dyDescent="0.3">
      <c r="A14" s="5">
        <v>9</v>
      </c>
      <c r="B14" s="6" t="s">
        <v>76</v>
      </c>
      <c r="C14" s="6" t="s">
        <v>77</v>
      </c>
      <c r="D14" s="6">
        <v>36.1</v>
      </c>
      <c r="E14" s="12" t="s">
        <v>34</v>
      </c>
      <c r="F14" s="6" t="s">
        <v>11</v>
      </c>
      <c r="G14" s="6" t="s">
        <v>25</v>
      </c>
      <c r="H14" s="7" t="s">
        <v>53</v>
      </c>
    </row>
    <row r="15" spans="1:16" ht="37.5" customHeight="1" thickBot="1" x14ac:dyDescent="0.3">
      <c r="A15" s="5">
        <v>10</v>
      </c>
      <c r="B15" s="6" t="s">
        <v>83</v>
      </c>
      <c r="C15" s="8" t="s">
        <v>84</v>
      </c>
      <c r="D15" s="6">
        <v>64.58</v>
      </c>
      <c r="E15" s="12" t="s">
        <v>34</v>
      </c>
      <c r="F15" s="6" t="s">
        <v>11</v>
      </c>
      <c r="G15" s="6" t="s">
        <v>25</v>
      </c>
      <c r="H15" s="7" t="s">
        <v>85</v>
      </c>
    </row>
    <row r="16" spans="1:16" ht="53.25" customHeight="1" thickBot="1" x14ac:dyDescent="0.3">
      <c r="A16" s="5">
        <v>11</v>
      </c>
      <c r="B16" s="6" t="s">
        <v>87</v>
      </c>
      <c r="C16" s="8" t="s">
        <v>84</v>
      </c>
      <c r="D16" s="6">
        <v>209.75</v>
      </c>
      <c r="E16" s="12" t="s">
        <v>34</v>
      </c>
      <c r="F16" s="6" t="s">
        <v>11</v>
      </c>
      <c r="G16" s="6" t="s">
        <v>25</v>
      </c>
      <c r="H16" s="7" t="s">
        <v>86</v>
      </c>
    </row>
    <row r="17" spans="1:8" ht="61.5" customHeight="1" thickBot="1" x14ac:dyDescent="0.3">
      <c r="A17" s="5">
        <v>12</v>
      </c>
      <c r="B17" s="6" t="s">
        <v>164</v>
      </c>
      <c r="C17" s="8" t="s">
        <v>165</v>
      </c>
      <c r="D17" s="6">
        <v>495.33</v>
      </c>
      <c r="E17" s="12" t="s">
        <v>34</v>
      </c>
      <c r="F17" s="6" t="s">
        <v>11</v>
      </c>
      <c r="G17" s="6" t="s">
        <v>25</v>
      </c>
      <c r="H17" s="7" t="s">
        <v>166</v>
      </c>
    </row>
    <row r="18" spans="1:8" ht="61.5" customHeight="1" thickBot="1" x14ac:dyDescent="0.3">
      <c r="A18" s="5">
        <v>13</v>
      </c>
      <c r="B18" s="6" t="s">
        <v>167</v>
      </c>
      <c r="C18" s="8" t="s">
        <v>168</v>
      </c>
      <c r="D18" s="6">
        <v>23.5</v>
      </c>
      <c r="E18" s="12" t="s">
        <v>34</v>
      </c>
      <c r="F18" s="6" t="s">
        <v>11</v>
      </c>
      <c r="G18" s="6" t="s">
        <v>25</v>
      </c>
      <c r="H18" s="7" t="s">
        <v>169</v>
      </c>
    </row>
    <row r="19" spans="1:8" ht="53.25" customHeight="1" thickBot="1" x14ac:dyDescent="0.3">
      <c r="A19" s="5">
        <v>14</v>
      </c>
      <c r="B19" s="6" t="s">
        <v>40</v>
      </c>
      <c r="C19" s="8" t="s">
        <v>91</v>
      </c>
      <c r="D19" s="6">
        <v>40</v>
      </c>
      <c r="E19" s="12" t="s">
        <v>34</v>
      </c>
      <c r="F19" s="6" t="s">
        <v>11</v>
      </c>
      <c r="G19" s="6" t="s">
        <v>12</v>
      </c>
      <c r="H19" s="7" t="s">
        <v>42</v>
      </c>
    </row>
    <row r="20" spans="1:8" ht="32.25" thickBot="1" x14ac:dyDescent="0.3">
      <c r="A20" s="5">
        <v>15</v>
      </c>
      <c r="B20" s="6" t="s">
        <v>47</v>
      </c>
      <c r="C20" s="8" t="s">
        <v>88</v>
      </c>
      <c r="D20" s="6">
        <v>25</v>
      </c>
      <c r="E20" s="12" t="s">
        <v>34</v>
      </c>
      <c r="F20" s="6" t="s">
        <v>11</v>
      </c>
      <c r="G20" s="6" t="s">
        <v>25</v>
      </c>
      <c r="H20" s="7" t="s">
        <v>49</v>
      </c>
    </row>
    <row r="21" spans="1:8" ht="54.75" customHeight="1" thickBot="1" x14ac:dyDescent="0.3">
      <c r="A21" s="5">
        <v>16</v>
      </c>
      <c r="B21" s="6" t="s">
        <v>40</v>
      </c>
      <c r="C21" s="8" t="s">
        <v>88</v>
      </c>
      <c r="D21" s="6">
        <v>110</v>
      </c>
      <c r="E21" s="12" t="s">
        <v>34</v>
      </c>
      <c r="F21" s="6" t="s">
        <v>11</v>
      </c>
      <c r="G21" s="6" t="s">
        <v>12</v>
      </c>
      <c r="H21" s="7" t="s">
        <v>42</v>
      </c>
    </row>
    <row r="22" spans="1:8" ht="48" thickBot="1" x14ac:dyDescent="0.3">
      <c r="A22" s="5">
        <v>17</v>
      </c>
      <c r="B22" s="6" t="s">
        <v>40</v>
      </c>
      <c r="C22" s="8" t="s">
        <v>124</v>
      </c>
      <c r="D22" s="6">
        <v>65</v>
      </c>
      <c r="E22" s="12" t="s">
        <v>34</v>
      </c>
      <c r="F22" s="6" t="s">
        <v>11</v>
      </c>
      <c r="G22" s="6" t="s">
        <v>12</v>
      </c>
      <c r="H22" s="7" t="s">
        <v>42</v>
      </c>
    </row>
    <row r="23" spans="1:8" ht="15.75" x14ac:dyDescent="0.25">
      <c r="A23" s="2" t="s">
        <v>36</v>
      </c>
    </row>
    <row r="24" spans="1:8" ht="15.75" customHeight="1" x14ac:dyDescent="0.25">
      <c r="A24" s="52" t="s">
        <v>37</v>
      </c>
      <c r="B24" s="52"/>
      <c r="C24" s="52"/>
      <c r="D24" s="52"/>
      <c r="E24" s="52"/>
      <c r="F24" s="52"/>
      <c r="G24" s="52"/>
      <c r="H24" s="52"/>
    </row>
    <row r="25" spans="1:8" x14ac:dyDescent="0.25">
      <c r="A25" s="52"/>
      <c r="B25" s="52"/>
      <c r="C25" s="52"/>
      <c r="D25" s="52"/>
      <c r="E25" s="52"/>
      <c r="F25" s="52"/>
      <c r="G25" s="52"/>
      <c r="H25" s="52"/>
    </row>
    <row r="26" spans="1:8" x14ac:dyDescent="0.25">
      <c r="A26" s="52"/>
      <c r="B26" s="52"/>
      <c r="C26" s="52"/>
      <c r="D26" s="52"/>
      <c r="E26" s="52"/>
      <c r="F26" s="52"/>
      <c r="G26" s="52"/>
      <c r="H26" s="52"/>
    </row>
    <row r="28" spans="1:8" ht="15.75" x14ac:dyDescent="0.25">
      <c r="A28" s="2" t="s">
        <v>38</v>
      </c>
    </row>
    <row r="29" spans="1:8" ht="15.75" customHeight="1" x14ac:dyDescent="0.25">
      <c r="A29" s="52" t="s">
        <v>39</v>
      </c>
      <c r="B29" s="52"/>
      <c r="C29" s="52"/>
      <c r="D29" s="52"/>
      <c r="E29" s="52"/>
      <c r="F29" s="52"/>
      <c r="G29" s="52"/>
      <c r="H29" s="52"/>
    </row>
    <row r="30" spans="1:8" x14ac:dyDescent="0.25">
      <c r="A30" s="52"/>
      <c r="B30" s="52"/>
      <c r="C30" s="52"/>
      <c r="D30" s="52"/>
      <c r="E30" s="52"/>
      <c r="F30" s="52"/>
      <c r="G30" s="52"/>
      <c r="H30" s="52"/>
    </row>
    <row r="31" spans="1:8" ht="15.75" x14ac:dyDescent="0.25">
      <c r="A31" s="2"/>
      <c r="F31" t="s">
        <v>25</v>
      </c>
      <c r="G31">
        <f>D6+D8+D9+D10+D12+D14+D15+D16+D17+D18+D20</f>
        <v>3424.0799999999995</v>
      </c>
    </row>
    <row r="32" spans="1:8" ht="15.75" x14ac:dyDescent="0.25">
      <c r="A32" s="2"/>
      <c r="F32" t="s">
        <v>12</v>
      </c>
      <c r="G32">
        <f>D7+D11+D13+D19+D21+D22</f>
        <v>614.25</v>
      </c>
    </row>
  </sheetData>
  <mergeCells count="4">
    <mergeCell ref="A2:F2"/>
    <mergeCell ref="A24:H26"/>
    <mergeCell ref="A29:H30"/>
    <mergeCell ref="B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opLeftCell="A38" workbookViewId="0">
      <selection activeCell="D43" sqref="D43"/>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0" t="s">
        <v>0</v>
      </c>
      <c r="B1" s="10"/>
      <c r="C1" s="10"/>
      <c r="D1" s="10"/>
      <c r="E1" s="10"/>
      <c r="F1" s="10"/>
      <c r="G1" s="10"/>
    </row>
    <row r="2" spans="1:8" ht="15.75" x14ac:dyDescent="0.25">
      <c r="A2" s="51" t="s">
        <v>90</v>
      </c>
      <c r="B2" s="51"/>
      <c r="C2" s="51"/>
      <c r="D2" s="51"/>
      <c r="E2" s="51"/>
      <c r="F2" s="51"/>
    </row>
    <row r="3" spans="1:8" ht="15.75" x14ac:dyDescent="0.25">
      <c r="A3" s="9"/>
      <c r="B3" s="53" t="s">
        <v>89</v>
      </c>
      <c r="C3" s="53"/>
      <c r="D3" s="53"/>
      <c r="E3" s="53"/>
      <c r="F3" s="53"/>
      <c r="G3" s="53"/>
      <c r="H3" s="53"/>
    </row>
    <row r="4" spans="1:8" ht="16.5" thickBot="1" x14ac:dyDescent="0.3">
      <c r="A4" s="9"/>
    </row>
    <row r="5" spans="1:8" ht="43.5" thickBot="1" x14ac:dyDescent="0.3">
      <c r="A5" s="3" t="s">
        <v>2</v>
      </c>
      <c r="B5" s="4" t="s">
        <v>3</v>
      </c>
      <c r="C5" s="4" t="s">
        <v>4</v>
      </c>
      <c r="D5" s="4" t="s">
        <v>78</v>
      </c>
      <c r="E5" s="4" t="s">
        <v>5</v>
      </c>
      <c r="F5" s="4" t="s">
        <v>6</v>
      </c>
      <c r="G5" s="4" t="s">
        <v>7</v>
      </c>
      <c r="H5" s="4" t="s">
        <v>8</v>
      </c>
    </row>
    <row r="6" spans="1:8" ht="48" thickBot="1" x14ac:dyDescent="0.3">
      <c r="A6" s="5">
        <v>1</v>
      </c>
      <c r="B6" s="6" t="s">
        <v>125</v>
      </c>
      <c r="C6" s="6" t="s">
        <v>126</v>
      </c>
      <c r="D6" s="6">
        <v>550</v>
      </c>
      <c r="E6" s="12" t="s">
        <v>79</v>
      </c>
      <c r="F6" s="6" t="s">
        <v>11</v>
      </c>
      <c r="G6" s="6" t="s">
        <v>127</v>
      </c>
      <c r="H6" s="7">
        <v>71621000</v>
      </c>
    </row>
    <row r="7" spans="1:8" ht="46.5" customHeight="1" thickBot="1" x14ac:dyDescent="0.3">
      <c r="A7" s="5">
        <v>2</v>
      </c>
      <c r="B7" s="6" t="s">
        <v>92</v>
      </c>
      <c r="C7" s="6" t="s">
        <v>93</v>
      </c>
      <c r="D7" s="6">
        <v>122.04</v>
      </c>
      <c r="E7" s="12" t="s">
        <v>34</v>
      </c>
      <c r="F7" s="6" t="s">
        <v>11</v>
      </c>
      <c r="G7" s="6" t="s">
        <v>25</v>
      </c>
      <c r="H7" s="7" t="s">
        <v>94</v>
      </c>
    </row>
    <row r="8" spans="1:8" ht="48.75" customHeight="1" thickBot="1" x14ac:dyDescent="0.3">
      <c r="A8" s="5">
        <v>2</v>
      </c>
      <c r="B8" s="6" t="s">
        <v>92</v>
      </c>
      <c r="C8" s="6" t="s">
        <v>93</v>
      </c>
      <c r="D8" s="6">
        <v>50.4</v>
      </c>
      <c r="E8" s="12" t="s">
        <v>34</v>
      </c>
      <c r="F8" s="6" t="s">
        <v>11</v>
      </c>
      <c r="G8" s="6" t="s">
        <v>25</v>
      </c>
      <c r="H8" s="7" t="s">
        <v>95</v>
      </c>
    </row>
    <row r="9" spans="1:8" ht="39" customHeight="1" thickBot="1" x14ac:dyDescent="0.3">
      <c r="A9" s="5">
        <v>3</v>
      </c>
      <c r="B9" s="6" t="s">
        <v>97</v>
      </c>
      <c r="C9" s="6" t="s">
        <v>93</v>
      </c>
      <c r="D9" s="6">
        <v>76</v>
      </c>
      <c r="E9" s="12" t="s">
        <v>34</v>
      </c>
      <c r="F9" s="6" t="s">
        <v>11</v>
      </c>
      <c r="G9" s="6" t="s">
        <v>25</v>
      </c>
      <c r="H9" s="7" t="s">
        <v>98</v>
      </c>
    </row>
    <row r="10" spans="1:8" ht="51" customHeight="1" thickBot="1" x14ac:dyDescent="0.3">
      <c r="A10" s="5">
        <v>4</v>
      </c>
      <c r="B10" s="6" t="s">
        <v>92</v>
      </c>
      <c r="C10" s="6" t="s">
        <v>96</v>
      </c>
      <c r="D10" s="6">
        <v>126.72</v>
      </c>
      <c r="E10" s="12" t="s">
        <v>34</v>
      </c>
      <c r="F10" s="6" t="s">
        <v>11</v>
      </c>
      <c r="G10" s="6" t="s">
        <v>25</v>
      </c>
      <c r="H10" s="7" t="s">
        <v>99</v>
      </c>
    </row>
    <row r="11" spans="1:8" ht="49.5" customHeight="1" thickBot="1" x14ac:dyDescent="0.3">
      <c r="A11" s="5">
        <v>5</v>
      </c>
      <c r="B11" s="6" t="s">
        <v>100</v>
      </c>
      <c r="C11" s="6" t="s">
        <v>101</v>
      </c>
      <c r="D11" s="6">
        <v>100</v>
      </c>
      <c r="E11" s="12" t="s">
        <v>34</v>
      </c>
      <c r="F11" s="6" t="s">
        <v>11</v>
      </c>
      <c r="G11" s="6" t="s">
        <v>25</v>
      </c>
      <c r="H11" s="7" t="s">
        <v>102</v>
      </c>
    </row>
    <row r="12" spans="1:8" ht="38.25" customHeight="1" thickBot="1" x14ac:dyDescent="0.3">
      <c r="A12" s="5">
        <v>6</v>
      </c>
      <c r="B12" s="6" t="s">
        <v>103</v>
      </c>
      <c r="C12" s="6" t="s">
        <v>104</v>
      </c>
      <c r="D12" s="6">
        <v>317.02</v>
      </c>
      <c r="E12" s="12" t="s">
        <v>34</v>
      </c>
      <c r="F12" s="6" t="s">
        <v>11</v>
      </c>
      <c r="G12" s="6" t="s">
        <v>25</v>
      </c>
      <c r="H12" s="7" t="s">
        <v>105</v>
      </c>
    </row>
    <row r="13" spans="1:8" ht="77.25" customHeight="1" thickBot="1" x14ac:dyDescent="0.3">
      <c r="A13" s="5">
        <v>7</v>
      </c>
      <c r="B13" s="6" t="s">
        <v>107</v>
      </c>
      <c r="C13" s="6" t="s">
        <v>104</v>
      </c>
      <c r="D13" s="6">
        <v>4325.08</v>
      </c>
      <c r="E13" s="12" t="s">
        <v>79</v>
      </c>
      <c r="F13" s="6" t="s">
        <v>11</v>
      </c>
      <c r="G13" s="6" t="s">
        <v>25</v>
      </c>
      <c r="H13" s="7" t="s">
        <v>106</v>
      </c>
    </row>
    <row r="14" spans="1:8" ht="54" customHeight="1" thickBot="1" x14ac:dyDescent="0.3">
      <c r="A14" s="5">
        <v>8</v>
      </c>
      <c r="B14" s="6" t="s">
        <v>108</v>
      </c>
      <c r="C14" s="6" t="s">
        <v>109</v>
      </c>
      <c r="D14" s="6">
        <v>123.76</v>
      </c>
      <c r="E14" s="12" t="s">
        <v>34</v>
      </c>
      <c r="F14" s="6" t="s">
        <v>11</v>
      </c>
      <c r="G14" s="6" t="s">
        <v>25</v>
      </c>
      <c r="H14" s="19" t="s">
        <v>110</v>
      </c>
    </row>
    <row r="17" spans="1:8" ht="15.75" x14ac:dyDescent="0.25">
      <c r="A17" s="2" t="s">
        <v>36</v>
      </c>
    </row>
    <row r="18" spans="1:8" ht="15.75" customHeight="1" x14ac:dyDescent="0.25">
      <c r="A18" s="52" t="s">
        <v>37</v>
      </c>
      <c r="B18" s="52"/>
      <c r="C18" s="52"/>
      <c r="D18" s="52"/>
      <c r="E18" s="52"/>
      <c r="F18" s="52"/>
      <c r="G18" s="52"/>
      <c r="H18" s="52"/>
    </row>
    <row r="19" spans="1:8" x14ac:dyDescent="0.25">
      <c r="A19" s="52"/>
      <c r="B19" s="52"/>
      <c r="C19" s="52"/>
      <c r="D19" s="52"/>
      <c r="E19" s="52"/>
      <c r="F19" s="52"/>
      <c r="G19" s="52"/>
      <c r="H19" s="52"/>
    </row>
    <row r="20" spans="1:8" x14ac:dyDescent="0.25">
      <c r="A20" s="52"/>
      <c r="B20" s="52"/>
      <c r="C20" s="52"/>
      <c r="D20" s="52"/>
      <c r="E20" s="52"/>
      <c r="F20" s="52"/>
      <c r="G20" s="52"/>
      <c r="H20" s="52"/>
    </row>
    <row r="22" spans="1:8" ht="15.75" x14ac:dyDescent="0.25">
      <c r="A22" s="2" t="s">
        <v>38</v>
      </c>
    </row>
    <row r="23" spans="1:8" ht="15.75" customHeight="1" x14ac:dyDescent="0.25">
      <c r="A23" s="52" t="s">
        <v>39</v>
      </c>
      <c r="B23" s="52"/>
      <c r="C23" s="52"/>
      <c r="D23" s="52"/>
      <c r="E23" s="52"/>
      <c r="F23" s="52"/>
      <c r="G23" s="52"/>
      <c r="H23" s="52"/>
    </row>
    <row r="24" spans="1:8" x14ac:dyDescent="0.25">
      <c r="A24" s="52"/>
      <c r="B24" s="52"/>
      <c r="C24" s="52"/>
      <c r="D24" s="52"/>
      <c r="E24" s="52"/>
      <c r="F24" s="52"/>
      <c r="G24" s="52"/>
      <c r="H24" s="52"/>
    </row>
    <row r="25" spans="1:8" ht="15.75" x14ac:dyDescent="0.25">
      <c r="A25" s="2"/>
    </row>
    <row r="26" spans="1:8" ht="15.75" x14ac:dyDescent="0.25">
      <c r="A26" s="2"/>
    </row>
    <row r="27" spans="1:8" ht="15.75" x14ac:dyDescent="0.25">
      <c r="A27" s="10" t="s">
        <v>0</v>
      </c>
      <c r="B27" s="10"/>
      <c r="C27" s="10"/>
      <c r="D27" s="10"/>
      <c r="E27" s="10"/>
      <c r="F27" s="10"/>
      <c r="G27" s="10"/>
    </row>
    <row r="28" spans="1:8" ht="15.75" x14ac:dyDescent="0.25">
      <c r="A28" s="51" t="s">
        <v>90</v>
      </c>
      <c r="B28" s="51"/>
      <c r="C28" s="51"/>
      <c r="D28" s="51"/>
      <c r="E28" s="51"/>
      <c r="F28" s="51"/>
    </row>
    <row r="29" spans="1:8" ht="15.75" x14ac:dyDescent="0.25">
      <c r="A29" s="18"/>
      <c r="B29" s="53" t="s">
        <v>112</v>
      </c>
      <c r="C29" s="53"/>
      <c r="D29" s="53"/>
      <c r="E29" s="53"/>
      <c r="F29" s="53"/>
      <c r="G29" s="53"/>
      <c r="H29" s="53"/>
    </row>
    <row r="30" spans="1:8" ht="16.5" thickBot="1" x14ac:dyDescent="0.3">
      <c r="A30" s="18"/>
    </row>
    <row r="31" spans="1:8" ht="43.5" thickBot="1" x14ac:dyDescent="0.3">
      <c r="A31" s="3" t="s">
        <v>2</v>
      </c>
      <c r="B31" s="4" t="s">
        <v>3</v>
      </c>
      <c r="C31" s="4" t="s">
        <v>4</v>
      </c>
      <c r="D31" s="4" t="s">
        <v>78</v>
      </c>
      <c r="E31" s="4" t="s">
        <v>5</v>
      </c>
      <c r="F31" s="4" t="s">
        <v>6</v>
      </c>
      <c r="G31" s="4" t="s">
        <v>7</v>
      </c>
      <c r="H31" s="4" t="s">
        <v>8</v>
      </c>
    </row>
    <row r="32" spans="1:8" ht="48" thickBot="1" x14ac:dyDescent="0.3">
      <c r="A32" s="24">
        <v>1</v>
      </c>
      <c r="B32" s="25" t="s">
        <v>237</v>
      </c>
      <c r="C32" s="25" t="s">
        <v>238</v>
      </c>
      <c r="D32" s="25">
        <v>550</v>
      </c>
      <c r="E32" s="12" t="s">
        <v>79</v>
      </c>
      <c r="F32" s="6" t="s">
        <v>11</v>
      </c>
      <c r="G32" s="6" t="s">
        <v>12</v>
      </c>
      <c r="H32" s="25">
        <v>71621000</v>
      </c>
    </row>
    <row r="33" spans="1:8" ht="48" thickBot="1" x14ac:dyDescent="0.3">
      <c r="A33" s="24">
        <v>2</v>
      </c>
      <c r="B33" s="6" t="s">
        <v>40</v>
      </c>
      <c r="C33" s="6" t="s">
        <v>239</v>
      </c>
      <c r="D33" s="6">
        <v>416</v>
      </c>
      <c r="E33" s="12" t="s">
        <v>79</v>
      </c>
      <c r="F33" s="6" t="s">
        <v>11</v>
      </c>
      <c r="G33" s="6" t="s">
        <v>12</v>
      </c>
      <c r="H33" s="7" t="s">
        <v>42</v>
      </c>
    </row>
    <row r="34" spans="1:8" ht="32.25" thickBot="1" x14ac:dyDescent="0.3">
      <c r="A34" s="24">
        <v>3</v>
      </c>
      <c r="B34" s="25" t="s">
        <v>97</v>
      </c>
      <c r="C34" s="6" t="s">
        <v>93</v>
      </c>
      <c r="D34" s="25">
        <v>76</v>
      </c>
      <c r="E34" s="12" t="s">
        <v>34</v>
      </c>
      <c r="F34" s="6" t="s">
        <v>11</v>
      </c>
      <c r="G34" s="6" t="s">
        <v>25</v>
      </c>
      <c r="H34" s="25" t="s">
        <v>240</v>
      </c>
    </row>
    <row r="35" spans="1:8" ht="43.5" thickBot="1" x14ac:dyDescent="0.3">
      <c r="A35" s="24">
        <v>4</v>
      </c>
      <c r="B35" s="25" t="s">
        <v>92</v>
      </c>
      <c r="C35" s="6" t="s">
        <v>93</v>
      </c>
      <c r="D35" s="25">
        <v>50.4</v>
      </c>
      <c r="E35" s="12" t="s">
        <v>34</v>
      </c>
      <c r="F35" s="6" t="s">
        <v>11</v>
      </c>
      <c r="G35" s="6" t="s">
        <v>25</v>
      </c>
      <c r="H35" s="25" t="s">
        <v>95</v>
      </c>
    </row>
    <row r="36" spans="1:8" ht="43.5" thickBot="1" x14ac:dyDescent="0.3">
      <c r="A36" s="24">
        <v>5</v>
      </c>
      <c r="B36" s="25" t="s">
        <v>92</v>
      </c>
      <c r="C36" s="6" t="s">
        <v>93</v>
      </c>
      <c r="D36" s="25">
        <v>122.04</v>
      </c>
      <c r="E36" s="12" t="s">
        <v>34</v>
      </c>
      <c r="F36" s="6" t="s">
        <v>11</v>
      </c>
      <c r="G36" s="6" t="s">
        <v>25</v>
      </c>
      <c r="H36" s="25" t="s">
        <v>94</v>
      </c>
    </row>
    <row r="37" spans="1:8" ht="43.5" thickBot="1" x14ac:dyDescent="0.3">
      <c r="A37" s="24">
        <v>6</v>
      </c>
      <c r="B37" s="25" t="s">
        <v>92</v>
      </c>
      <c r="C37" s="6" t="s">
        <v>96</v>
      </c>
      <c r="D37" s="25">
        <v>126.72</v>
      </c>
      <c r="E37" s="12" t="s">
        <v>34</v>
      </c>
      <c r="F37" s="6" t="s">
        <v>11</v>
      </c>
      <c r="G37" s="6" t="s">
        <v>25</v>
      </c>
      <c r="H37" s="25" t="s">
        <v>99</v>
      </c>
    </row>
    <row r="38" spans="1:8" ht="32.25" thickBot="1" x14ac:dyDescent="0.3">
      <c r="A38" s="24">
        <v>7</v>
      </c>
      <c r="B38" s="25" t="s">
        <v>100</v>
      </c>
      <c r="C38" s="6" t="s">
        <v>101</v>
      </c>
      <c r="D38" s="25">
        <v>100</v>
      </c>
      <c r="E38" s="12" t="s">
        <v>34</v>
      </c>
      <c r="F38" s="6" t="s">
        <v>11</v>
      </c>
      <c r="G38" s="6" t="s">
        <v>25</v>
      </c>
      <c r="H38" s="25" t="s">
        <v>102</v>
      </c>
    </row>
    <row r="39" spans="1:8" ht="32.25" thickBot="1" x14ac:dyDescent="0.3">
      <c r="A39" s="24">
        <v>8</v>
      </c>
      <c r="B39" s="25" t="s">
        <v>241</v>
      </c>
      <c r="C39" s="6" t="s">
        <v>104</v>
      </c>
      <c r="D39" s="25">
        <v>317.02</v>
      </c>
      <c r="E39" s="12" t="s">
        <v>34</v>
      </c>
      <c r="F39" s="6" t="s">
        <v>11</v>
      </c>
      <c r="G39" s="6" t="s">
        <v>25</v>
      </c>
      <c r="H39" s="25" t="s">
        <v>105</v>
      </c>
    </row>
    <row r="40" spans="1:8" ht="57.75" thickBot="1" x14ac:dyDescent="0.3">
      <c r="A40" s="24">
        <v>9</v>
      </c>
      <c r="B40" s="25" t="s">
        <v>242</v>
      </c>
      <c r="C40" s="6" t="s">
        <v>104</v>
      </c>
      <c r="D40" s="25">
        <v>4325.08</v>
      </c>
      <c r="E40" s="12" t="s">
        <v>79</v>
      </c>
      <c r="F40" s="6" t="s">
        <v>11</v>
      </c>
      <c r="G40" s="6" t="s">
        <v>25</v>
      </c>
      <c r="H40" s="25" t="s">
        <v>106</v>
      </c>
    </row>
    <row r="41" spans="1:8" ht="57.75" thickBot="1" x14ac:dyDescent="0.3">
      <c r="A41" s="24">
        <v>10</v>
      </c>
      <c r="B41" s="25" t="s">
        <v>243</v>
      </c>
      <c r="C41" s="6" t="s">
        <v>109</v>
      </c>
      <c r="D41" s="25">
        <v>123.76</v>
      </c>
      <c r="E41" s="12" t="s">
        <v>34</v>
      </c>
      <c r="F41" s="6" t="s">
        <v>11</v>
      </c>
      <c r="G41" s="6" t="s">
        <v>25</v>
      </c>
      <c r="H41" s="25" t="s">
        <v>110</v>
      </c>
    </row>
    <row r="42" spans="1:8" ht="48" thickBot="1" x14ac:dyDescent="0.3">
      <c r="A42" s="24">
        <v>11</v>
      </c>
      <c r="B42" s="6" t="s">
        <v>40</v>
      </c>
      <c r="C42" s="6" t="s">
        <v>109</v>
      </c>
      <c r="D42" s="6">
        <v>349</v>
      </c>
      <c r="E42" s="12" t="s">
        <v>113</v>
      </c>
      <c r="F42" s="6" t="s">
        <v>11</v>
      </c>
      <c r="G42" s="6" t="s">
        <v>12</v>
      </c>
      <c r="H42" s="7" t="s">
        <v>42</v>
      </c>
    </row>
    <row r="43" spans="1:8" ht="48" thickBot="1" x14ac:dyDescent="0.3">
      <c r="A43" s="24">
        <v>12</v>
      </c>
      <c r="B43" s="6" t="s">
        <v>244</v>
      </c>
      <c r="C43" s="6" t="s">
        <v>109</v>
      </c>
      <c r="D43" s="6">
        <v>180550</v>
      </c>
      <c r="E43" s="12" t="s">
        <v>79</v>
      </c>
      <c r="F43" s="6" t="s">
        <v>245</v>
      </c>
      <c r="G43" s="6" t="s">
        <v>12</v>
      </c>
      <c r="H43" s="7" t="s">
        <v>246</v>
      </c>
    </row>
    <row r="44" spans="1:8" ht="48" thickBot="1" x14ac:dyDescent="0.3">
      <c r="A44" s="24">
        <v>13</v>
      </c>
      <c r="B44" s="6" t="s">
        <v>40</v>
      </c>
      <c r="C44" s="6" t="s">
        <v>128</v>
      </c>
      <c r="D44" s="6">
        <v>40</v>
      </c>
      <c r="E44" s="12" t="s">
        <v>113</v>
      </c>
      <c r="F44" s="6" t="s">
        <v>11</v>
      </c>
      <c r="G44" s="6" t="s">
        <v>12</v>
      </c>
      <c r="H44" s="7" t="s">
        <v>42</v>
      </c>
    </row>
    <row r="45" spans="1:8" ht="48" thickBot="1" x14ac:dyDescent="0.3">
      <c r="A45" s="24">
        <v>14</v>
      </c>
      <c r="B45" s="6" t="s">
        <v>40</v>
      </c>
      <c r="C45" s="6" t="s">
        <v>129</v>
      </c>
      <c r="D45" s="6">
        <v>40</v>
      </c>
      <c r="E45" s="12" t="s">
        <v>113</v>
      </c>
      <c r="F45" s="6" t="s">
        <v>11</v>
      </c>
      <c r="G45" s="6" t="s">
        <v>12</v>
      </c>
      <c r="H45" s="7" t="s">
        <v>42</v>
      </c>
    </row>
    <row r="46" spans="1:8" ht="32.25" thickBot="1" x14ac:dyDescent="0.3">
      <c r="A46" s="24">
        <v>15</v>
      </c>
      <c r="B46" s="6" t="s">
        <v>114</v>
      </c>
      <c r="C46" s="6" t="s">
        <v>116</v>
      </c>
      <c r="D46" s="6">
        <v>41</v>
      </c>
      <c r="E46" s="12" t="s">
        <v>113</v>
      </c>
      <c r="F46" s="6" t="s">
        <v>11</v>
      </c>
      <c r="G46" s="6" t="s">
        <v>25</v>
      </c>
      <c r="H46" s="7" t="s">
        <v>118</v>
      </c>
    </row>
    <row r="47" spans="1:8" ht="32.25" thickBot="1" x14ac:dyDescent="0.3">
      <c r="A47" s="24">
        <v>16</v>
      </c>
      <c r="B47" s="6" t="s">
        <v>115</v>
      </c>
      <c r="C47" s="6" t="s">
        <v>117</v>
      </c>
      <c r="D47" s="6">
        <v>25.39</v>
      </c>
      <c r="E47" s="12" t="s">
        <v>113</v>
      </c>
      <c r="F47" s="6" t="s">
        <v>11</v>
      </c>
      <c r="G47" s="6" t="s">
        <v>25</v>
      </c>
      <c r="H47" s="7" t="s">
        <v>119</v>
      </c>
    </row>
    <row r="48" spans="1:8" ht="32.25" thickBot="1" x14ac:dyDescent="0.3">
      <c r="A48" s="24">
        <v>17</v>
      </c>
      <c r="B48" s="6" t="s">
        <v>130</v>
      </c>
      <c r="C48" s="6" t="s">
        <v>131</v>
      </c>
      <c r="D48" s="6">
        <v>51.3</v>
      </c>
      <c r="E48" s="12" t="s">
        <v>113</v>
      </c>
      <c r="F48" s="6" t="s">
        <v>11</v>
      </c>
      <c r="G48" s="6" t="s">
        <v>25</v>
      </c>
      <c r="H48" s="7" t="s">
        <v>132</v>
      </c>
    </row>
    <row r="49" spans="1:10" ht="32.25" thickBot="1" x14ac:dyDescent="0.3">
      <c r="A49" s="24">
        <v>18</v>
      </c>
      <c r="B49" s="6" t="s">
        <v>133</v>
      </c>
      <c r="C49" s="6" t="s">
        <v>131</v>
      </c>
      <c r="D49" s="6">
        <v>17</v>
      </c>
      <c r="E49" s="12" t="s">
        <v>113</v>
      </c>
      <c r="F49" s="6" t="s">
        <v>11</v>
      </c>
      <c r="G49" s="6" t="s">
        <v>25</v>
      </c>
      <c r="H49" s="7" t="s">
        <v>85</v>
      </c>
    </row>
    <row r="50" spans="1:10" ht="32.25" thickBot="1" x14ac:dyDescent="0.3">
      <c r="A50" s="24">
        <v>19</v>
      </c>
      <c r="B50" s="6" t="s">
        <v>134</v>
      </c>
      <c r="C50" s="6" t="s">
        <v>135</v>
      </c>
      <c r="D50" s="6">
        <v>31.05</v>
      </c>
      <c r="E50" s="12" t="s">
        <v>113</v>
      </c>
      <c r="F50" s="6" t="s">
        <v>11</v>
      </c>
      <c r="G50" s="6" t="s">
        <v>25</v>
      </c>
      <c r="H50" s="7" t="s">
        <v>136</v>
      </c>
    </row>
    <row r="51" spans="1:10" ht="32.25" thickBot="1" x14ac:dyDescent="0.3">
      <c r="A51" s="24">
        <v>20</v>
      </c>
      <c r="B51" s="6" t="s">
        <v>137</v>
      </c>
      <c r="C51" s="6" t="s">
        <v>135</v>
      </c>
      <c r="D51" s="6">
        <v>24.2</v>
      </c>
      <c r="E51" s="12" t="s">
        <v>113</v>
      </c>
      <c r="F51" s="6" t="s">
        <v>11</v>
      </c>
      <c r="G51" s="6" t="s">
        <v>25</v>
      </c>
      <c r="H51" s="7" t="s">
        <v>138</v>
      </c>
    </row>
    <row r="53" spans="1:10" ht="50.25" customHeight="1" x14ac:dyDescent="0.25">
      <c r="A53" s="54" t="s">
        <v>111</v>
      </c>
      <c r="B53" s="54"/>
      <c r="C53" s="54"/>
      <c r="D53" s="54"/>
      <c r="E53" s="54"/>
      <c r="F53" s="54"/>
      <c r="G53" s="54"/>
      <c r="H53" s="54"/>
      <c r="I53" s="54"/>
      <c r="J53" s="54"/>
    </row>
    <row r="54" spans="1:10" ht="15.75" x14ac:dyDescent="0.25">
      <c r="A54" s="55"/>
      <c r="B54" s="55"/>
      <c r="C54" s="55"/>
      <c r="D54" s="55"/>
      <c r="E54" s="55"/>
      <c r="F54" s="55"/>
      <c r="G54" s="55"/>
      <c r="H54" s="55"/>
      <c r="I54" s="55"/>
      <c r="J54" s="55"/>
    </row>
    <row r="55" spans="1:10" x14ac:dyDescent="0.25">
      <c r="A55" s="53"/>
      <c r="B55" s="53"/>
      <c r="C55" s="53"/>
      <c r="D55" s="53"/>
      <c r="E55" s="53"/>
      <c r="F55" s="53"/>
      <c r="G55" s="53"/>
      <c r="H55" s="53"/>
    </row>
    <row r="56" spans="1:10" x14ac:dyDescent="0.25">
      <c r="A56" s="53"/>
      <c r="B56" s="53"/>
      <c r="C56" s="53"/>
      <c r="D56" s="53"/>
      <c r="E56" s="53"/>
      <c r="F56" s="53"/>
      <c r="G56" s="53"/>
      <c r="H56" s="53"/>
    </row>
    <row r="57" spans="1:10" x14ac:dyDescent="0.25">
      <c r="A57" s="53"/>
      <c r="B57" s="53"/>
      <c r="C57" s="53"/>
      <c r="D57" s="53"/>
      <c r="E57" s="53"/>
      <c r="F57" s="53"/>
      <c r="G57" s="53"/>
      <c r="H57" s="53"/>
    </row>
    <row r="58" spans="1:10" x14ac:dyDescent="0.25">
      <c r="F58" t="s">
        <v>25</v>
      </c>
      <c r="G58">
        <f>D34+D35+D36+D37+D38+D39+D40+D41+D46+D47+D48+D49+D50+D51</f>
        <v>5430.9600000000009</v>
      </c>
    </row>
    <row r="59" spans="1:10" x14ac:dyDescent="0.25">
      <c r="F59" t="s">
        <v>12</v>
      </c>
      <c r="G59">
        <f>D32+D33+D42+D43+D44+D45</f>
        <v>181945</v>
      </c>
    </row>
  </sheetData>
  <mergeCells count="9">
    <mergeCell ref="A2:F2"/>
    <mergeCell ref="B3:H3"/>
    <mergeCell ref="A18:H20"/>
    <mergeCell ref="A23:H24"/>
    <mergeCell ref="A55:H57"/>
    <mergeCell ref="A53:J53"/>
    <mergeCell ref="A54:J54"/>
    <mergeCell ref="A28:F28"/>
    <mergeCell ref="B29:H2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6" workbookViewId="0">
      <selection activeCell="D21" sqref="D21"/>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2"/>
    </row>
    <row r="2" spans="1:8" ht="15.75" x14ac:dyDescent="0.25">
      <c r="A2" s="10" t="s">
        <v>0</v>
      </c>
      <c r="B2" s="10"/>
      <c r="C2" s="10"/>
      <c r="D2" s="10"/>
      <c r="E2" s="10"/>
      <c r="F2" s="10"/>
      <c r="G2" s="10"/>
    </row>
    <row r="3" spans="1:8" ht="15.75" x14ac:dyDescent="0.25">
      <c r="A3" s="51" t="s">
        <v>120</v>
      </c>
      <c r="B3" s="51"/>
      <c r="C3" s="51"/>
      <c r="D3" s="51"/>
      <c r="E3" s="51"/>
      <c r="F3" s="51"/>
    </row>
    <row r="4" spans="1:8" ht="15.75" x14ac:dyDescent="0.25">
      <c r="A4" s="20"/>
      <c r="B4" s="53" t="s">
        <v>112</v>
      </c>
      <c r="C4" s="53"/>
      <c r="D4" s="53"/>
      <c r="E4" s="53"/>
      <c r="F4" s="53"/>
      <c r="G4" s="53"/>
      <c r="H4" s="53"/>
    </row>
    <row r="5" spans="1:8" ht="16.5" thickBot="1" x14ac:dyDescent="0.3">
      <c r="A5" s="20"/>
    </row>
    <row r="6" spans="1:8" ht="43.5" thickBot="1" x14ac:dyDescent="0.3">
      <c r="A6" s="3" t="s">
        <v>2</v>
      </c>
      <c r="B6" s="4" t="s">
        <v>3</v>
      </c>
      <c r="C6" s="4" t="s">
        <v>4</v>
      </c>
      <c r="D6" s="4" t="s">
        <v>78</v>
      </c>
      <c r="E6" s="4" t="s">
        <v>5</v>
      </c>
      <c r="F6" s="4" t="s">
        <v>6</v>
      </c>
      <c r="G6" s="4" t="s">
        <v>7</v>
      </c>
      <c r="H6" s="4" t="s">
        <v>8</v>
      </c>
    </row>
    <row r="7" spans="1:8" ht="32.25" thickBot="1" x14ac:dyDescent="0.3">
      <c r="A7" s="5">
        <v>1</v>
      </c>
      <c r="B7" s="6" t="s">
        <v>139</v>
      </c>
      <c r="C7" s="6" t="s">
        <v>140</v>
      </c>
      <c r="D7" s="6">
        <v>29.92</v>
      </c>
      <c r="E7" s="12" t="s">
        <v>113</v>
      </c>
      <c r="F7" s="6" t="s">
        <v>11</v>
      </c>
      <c r="G7" s="6" t="s">
        <v>25</v>
      </c>
      <c r="H7" s="7" t="s">
        <v>141</v>
      </c>
    </row>
    <row r="8" spans="1:8" ht="32.25" thickBot="1" x14ac:dyDescent="0.3">
      <c r="A8" s="5">
        <v>2</v>
      </c>
      <c r="B8" s="6" t="s">
        <v>142</v>
      </c>
      <c r="C8" s="6" t="s">
        <v>175</v>
      </c>
      <c r="D8" s="6">
        <v>173.93</v>
      </c>
      <c r="E8" s="12" t="s">
        <v>113</v>
      </c>
      <c r="F8" s="6" t="s">
        <v>11</v>
      </c>
      <c r="G8" s="6" t="s">
        <v>25</v>
      </c>
      <c r="H8" s="7" t="s">
        <v>132</v>
      </c>
    </row>
    <row r="9" spans="1:8" ht="32.25" thickBot="1" x14ac:dyDescent="0.3">
      <c r="A9" s="5">
        <v>3</v>
      </c>
      <c r="B9" s="6" t="s">
        <v>144</v>
      </c>
      <c r="C9" s="6" t="s">
        <v>175</v>
      </c>
      <c r="D9" s="6">
        <v>40</v>
      </c>
      <c r="E9" s="12" t="s">
        <v>147</v>
      </c>
      <c r="F9" s="6" t="s">
        <v>11</v>
      </c>
      <c r="G9" s="6" t="s">
        <v>25</v>
      </c>
      <c r="H9" s="7" t="s">
        <v>110</v>
      </c>
    </row>
    <row r="10" spans="1:8" ht="48" thickBot="1" x14ac:dyDescent="0.3">
      <c r="A10" s="5">
        <v>4</v>
      </c>
      <c r="B10" s="6" t="s">
        <v>143</v>
      </c>
      <c r="C10" s="6" t="s">
        <v>176</v>
      </c>
      <c r="D10" s="6">
        <v>744.18</v>
      </c>
      <c r="E10" s="12" t="s">
        <v>145</v>
      </c>
      <c r="F10" s="6" t="s">
        <v>11</v>
      </c>
      <c r="G10" s="6" t="s">
        <v>25</v>
      </c>
      <c r="H10" s="7" t="s">
        <v>119</v>
      </c>
    </row>
    <row r="11" spans="1:8" ht="32.25" thickBot="1" x14ac:dyDescent="0.3">
      <c r="A11" s="5">
        <v>5</v>
      </c>
      <c r="B11" s="6" t="s">
        <v>146</v>
      </c>
      <c r="C11" s="6" t="s">
        <v>176</v>
      </c>
      <c r="D11" s="6">
        <v>60</v>
      </c>
      <c r="E11" s="12" t="s">
        <v>147</v>
      </c>
      <c r="F11" s="6" t="s">
        <v>11</v>
      </c>
      <c r="G11" s="30" t="s">
        <v>12</v>
      </c>
      <c r="H11" s="7" t="s">
        <v>148</v>
      </c>
    </row>
    <row r="12" spans="1:8" ht="32.25" thickBot="1" x14ac:dyDescent="0.3">
      <c r="A12" s="5">
        <v>6</v>
      </c>
      <c r="B12" s="6" t="s">
        <v>149</v>
      </c>
      <c r="C12" s="6" t="s">
        <v>177</v>
      </c>
      <c r="D12" s="6">
        <v>2280</v>
      </c>
      <c r="E12" s="12" t="s">
        <v>150</v>
      </c>
      <c r="F12" s="6" t="s">
        <v>11</v>
      </c>
      <c r="G12" s="6" t="s">
        <v>25</v>
      </c>
      <c r="H12" s="7" t="s">
        <v>148</v>
      </c>
    </row>
    <row r="13" spans="1:8" ht="32.25" thickBot="1" x14ac:dyDescent="0.3">
      <c r="A13" s="5">
        <v>7</v>
      </c>
      <c r="B13" s="6" t="s">
        <v>149</v>
      </c>
      <c r="C13" s="6" t="s">
        <v>177</v>
      </c>
      <c r="D13" s="6">
        <v>654</v>
      </c>
      <c r="E13" s="12" t="s">
        <v>150</v>
      </c>
      <c r="F13" s="6" t="s">
        <v>11</v>
      </c>
      <c r="G13" s="6" t="s">
        <v>25</v>
      </c>
      <c r="H13" s="7" t="s">
        <v>148</v>
      </c>
    </row>
    <row r="14" spans="1:8" ht="32.25" thickBot="1" x14ac:dyDescent="0.3">
      <c r="A14" s="5">
        <v>8</v>
      </c>
      <c r="B14" s="6" t="s">
        <v>149</v>
      </c>
      <c r="C14" s="6" t="s">
        <v>177</v>
      </c>
      <c r="D14" s="6">
        <v>4159.87</v>
      </c>
      <c r="E14" s="12" t="s">
        <v>150</v>
      </c>
      <c r="F14" s="6" t="s">
        <v>11</v>
      </c>
      <c r="G14" s="6" t="s">
        <v>25</v>
      </c>
      <c r="H14" s="7" t="s">
        <v>148</v>
      </c>
    </row>
    <row r="15" spans="1:8" ht="32.25" thickBot="1" x14ac:dyDescent="0.3">
      <c r="A15" s="5">
        <v>9</v>
      </c>
      <c r="B15" s="6" t="s">
        <v>149</v>
      </c>
      <c r="C15" s="6" t="s">
        <v>177</v>
      </c>
      <c r="D15" s="6">
        <v>9964.2099999999991</v>
      </c>
      <c r="E15" s="12" t="s">
        <v>150</v>
      </c>
      <c r="F15" s="6" t="s">
        <v>11</v>
      </c>
      <c r="G15" s="6" t="s">
        <v>25</v>
      </c>
      <c r="H15" s="7" t="s">
        <v>148</v>
      </c>
    </row>
    <row r="16" spans="1:8" ht="48" thickBot="1" x14ac:dyDescent="0.3">
      <c r="A16" s="5">
        <v>10</v>
      </c>
      <c r="B16" s="6" t="s">
        <v>149</v>
      </c>
      <c r="C16" s="6" t="s">
        <v>177</v>
      </c>
      <c r="D16" s="6">
        <v>2678.64</v>
      </c>
      <c r="E16" s="12" t="s">
        <v>79</v>
      </c>
      <c r="F16" s="6" t="s">
        <v>11</v>
      </c>
      <c r="G16" s="6" t="s">
        <v>25</v>
      </c>
      <c r="H16" s="7" t="s">
        <v>148</v>
      </c>
    </row>
    <row r="17" spans="1:10" ht="32.25" thickBot="1" x14ac:dyDescent="0.3">
      <c r="A17" s="5">
        <v>11</v>
      </c>
      <c r="B17" s="6" t="s">
        <v>115</v>
      </c>
      <c r="C17" s="6" t="s">
        <v>178</v>
      </c>
      <c r="D17" s="6">
        <v>28.04</v>
      </c>
      <c r="E17" s="12" t="s">
        <v>151</v>
      </c>
      <c r="F17" s="6" t="s">
        <v>11</v>
      </c>
      <c r="G17" s="6" t="s">
        <v>25</v>
      </c>
      <c r="H17" s="7" t="s">
        <v>119</v>
      </c>
    </row>
    <row r="18" spans="1:10" ht="33" customHeight="1" thickBot="1" x14ac:dyDescent="0.3">
      <c r="A18" s="5">
        <v>12</v>
      </c>
      <c r="B18" s="6" t="s">
        <v>144</v>
      </c>
      <c r="C18" s="6" t="s">
        <v>179</v>
      </c>
      <c r="D18" s="6">
        <v>122</v>
      </c>
      <c r="E18" s="12" t="s">
        <v>147</v>
      </c>
      <c r="F18" s="6" t="s">
        <v>11</v>
      </c>
      <c r="G18" s="6" t="s">
        <v>25</v>
      </c>
      <c r="H18" s="7" t="s">
        <v>110</v>
      </c>
    </row>
    <row r="19" spans="1:10" ht="48" thickBot="1" x14ac:dyDescent="0.3">
      <c r="A19" s="5">
        <v>13</v>
      </c>
      <c r="B19" s="6" t="s">
        <v>153</v>
      </c>
      <c r="C19" s="6" t="s">
        <v>180</v>
      </c>
      <c r="D19" s="6">
        <v>485.21</v>
      </c>
      <c r="E19" s="12" t="s">
        <v>150</v>
      </c>
      <c r="F19" s="6" t="s">
        <v>11</v>
      </c>
      <c r="G19" s="6" t="s">
        <v>25</v>
      </c>
      <c r="H19" s="23" t="s">
        <v>154</v>
      </c>
    </row>
    <row r="20" spans="1:10" ht="32.25" thickBot="1" x14ac:dyDescent="0.3">
      <c r="A20" s="5">
        <v>14</v>
      </c>
      <c r="B20" s="6" t="s">
        <v>152</v>
      </c>
      <c r="C20" s="6" t="s">
        <v>181</v>
      </c>
      <c r="D20" s="6">
        <v>28.04</v>
      </c>
      <c r="E20" s="12" t="s">
        <v>151</v>
      </c>
      <c r="F20" s="6" t="s">
        <v>11</v>
      </c>
      <c r="G20" s="6" t="s">
        <v>25</v>
      </c>
      <c r="H20" s="23" t="s">
        <v>155</v>
      </c>
    </row>
    <row r="21" spans="1:10" ht="48" thickBot="1" x14ac:dyDescent="0.3">
      <c r="A21" s="5">
        <v>15</v>
      </c>
      <c r="B21" s="6" t="s">
        <v>257</v>
      </c>
      <c r="C21" s="6" t="s">
        <v>258</v>
      </c>
      <c r="D21" s="6">
        <v>7350</v>
      </c>
      <c r="E21" s="12" t="s">
        <v>79</v>
      </c>
      <c r="F21" s="6" t="s">
        <v>245</v>
      </c>
      <c r="G21" s="30" t="s">
        <v>12</v>
      </c>
      <c r="H21" s="31" t="s">
        <v>259</v>
      </c>
    </row>
    <row r="22" spans="1:10" ht="15.75" x14ac:dyDescent="0.25">
      <c r="A22" s="13"/>
      <c r="B22" s="13"/>
      <c r="C22" s="13"/>
      <c r="D22" s="13"/>
      <c r="E22" s="22"/>
      <c r="F22" s="13"/>
      <c r="G22" s="13"/>
      <c r="H22" s="15"/>
    </row>
    <row r="24" spans="1:10" ht="50.25" customHeight="1" x14ac:dyDescent="0.25">
      <c r="A24" s="54" t="s">
        <v>111</v>
      </c>
      <c r="B24" s="54"/>
      <c r="C24" s="54"/>
      <c r="D24" s="54"/>
      <c r="E24" s="54"/>
      <c r="F24" s="54"/>
      <c r="G24" s="54"/>
      <c r="H24" s="54"/>
      <c r="I24" s="54"/>
      <c r="J24" s="54"/>
    </row>
    <row r="25" spans="1:10" ht="50.25" customHeight="1" x14ac:dyDescent="0.25">
      <c r="A25" s="56" t="s">
        <v>121</v>
      </c>
      <c r="B25" s="56"/>
      <c r="C25" s="56"/>
      <c r="D25" s="56"/>
      <c r="E25" s="56"/>
      <c r="F25" s="56"/>
      <c r="G25" s="56"/>
      <c r="H25" s="56"/>
      <c r="I25" s="56"/>
      <c r="J25" s="56"/>
    </row>
    <row r="26" spans="1:10" ht="45" customHeight="1" x14ac:dyDescent="0.25">
      <c r="A26" s="56" t="s">
        <v>122</v>
      </c>
      <c r="B26" s="56"/>
      <c r="C26" s="56"/>
      <c r="D26" s="56"/>
      <c r="E26" s="56"/>
      <c r="F26" s="56"/>
      <c r="G26" s="56"/>
      <c r="H26" s="56"/>
      <c r="I26" s="56"/>
      <c r="J26" s="56"/>
    </row>
    <row r="27" spans="1:10" ht="15.75" x14ac:dyDescent="0.25">
      <c r="A27" s="55" t="s">
        <v>123</v>
      </c>
      <c r="B27" s="55"/>
      <c r="C27" s="55"/>
      <c r="D27" s="55"/>
      <c r="E27" s="55"/>
      <c r="F27" s="55"/>
      <c r="G27" s="55"/>
      <c r="H27" s="55"/>
      <c r="I27" s="55"/>
      <c r="J27" s="55"/>
    </row>
    <row r="28" spans="1:10" ht="15.75" x14ac:dyDescent="0.25">
      <c r="A28" s="56"/>
      <c r="B28" s="56"/>
      <c r="C28" s="56"/>
      <c r="D28" s="56"/>
      <c r="E28" s="56"/>
      <c r="F28" s="56"/>
      <c r="G28" s="56"/>
      <c r="H28" s="56"/>
      <c r="I28" s="56"/>
      <c r="J28" s="56"/>
    </row>
    <row r="29" spans="1:10" x14ac:dyDescent="0.25">
      <c r="F29" t="s">
        <v>25</v>
      </c>
      <c r="G29">
        <f>D7+D8+D9+D10+D12+D13+D14+D15+D16+D17+D18+D19+D20</f>
        <v>21388.04</v>
      </c>
    </row>
    <row r="30" spans="1:10" x14ac:dyDescent="0.25">
      <c r="F30" t="s">
        <v>12</v>
      </c>
      <c r="G30">
        <f>D11+D21</f>
        <v>7410</v>
      </c>
    </row>
  </sheetData>
  <mergeCells count="7">
    <mergeCell ref="A27:J27"/>
    <mergeCell ref="A28:J28"/>
    <mergeCell ref="A24:J24"/>
    <mergeCell ref="A25:J25"/>
    <mergeCell ref="A3:F3"/>
    <mergeCell ref="B4:H4"/>
    <mergeCell ref="A26:J2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1" workbookViewId="0">
      <selection activeCell="L20" sqref="L20"/>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2"/>
    </row>
    <row r="2" spans="1:8" ht="15.75" x14ac:dyDescent="0.25">
      <c r="A2" s="10" t="s">
        <v>0</v>
      </c>
      <c r="B2" s="10"/>
      <c r="C2" s="10"/>
      <c r="D2" s="10"/>
      <c r="E2" s="10"/>
      <c r="F2" s="10"/>
      <c r="G2" s="10"/>
    </row>
    <row r="3" spans="1:8" ht="15.75" x14ac:dyDescent="0.25">
      <c r="A3" s="51" t="s">
        <v>170</v>
      </c>
      <c r="B3" s="51"/>
      <c r="C3" s="51"/>
      <c r="D3" s="51"/>
      <c r="E3" s="51"/>
      <c r="F3" s="51"/>
    </row>
    <row r="4" spans="1:8" ht="15.75" x14ac:dyDescent="0.25">
      <c r="A4" s="21"/>
      <c r="B4" s="53" t="s">
        <v>112</v>
      </c>
      <c r="C4" s="53"/>
      <c r="D4" s="53"/>
      <c r="E4" s="53"/>
      <c r="F4" s="53"/>
      <c r="G4" s="53"/>
      <c r="H4" s="53"/>
    </row>
    <row r="5" spans="1:8" ht="16.5" thickBot="1" x14ac:dyDescent="0.3">
      <c r="A5" s="21"/>
    </row>
    <row r="6" spans="1:8" ht="43.5" thickBot="1" x14ac:dyDescent="0.3">
      <c r="A6" s="3" t="s">
        <v>2</v>
      </c>
      <c r="B6" s="4" t="s">
        <v>3</v>
      </c>
      <c r="C6" s="4" t="s">
        <v>4</v>
      </c>
      <c r="D6" s="4" t="s">
        <v>78</v>
      </c>
      <c r="E6" s="4" t="s">
        <v>5</v>
      </c>
      <c r="F6" s="4" t="s">
        <v>6</v>
      </c>
      <c r="G6" s="4" t="s">
        <v>7</v>
      </c>
      <c r="H6" s="4" t="s">
        <v>8</v>
      </c>
    </row>
    <row r="7" spans="1:8" ht="32.25" thickBot="1" x14ac:dyDescent="0.3">
      <c r="A7" s="24">
        <v>1</v>
      </c>
      <c r="B7" s="25" t="s">
        <v>305</v>
      </c>
      <c r="C7" s="6" t="s">
        <v>304</v>
      </c>
      <c r="D7" s="25">
        <v>216.81</v>
      </c>
      <c r="E7" s="12" t="s">
        <v>113</v>
      </c>
      <c r="F7" s="6" t="s">
        <v>11</v>
      </c>
      <c r="G7" s="6" t="s">
        <v>25</v>
      </c>
      <c r="H7" s="25" t="s">
        <v>306</v>
      </c>
    </row>
    <row r="8" spans="1:8" ht="48" thickBot="1" x14ac:dyDescent="0.3">
      <c r="A8" s="24">
        <v>2</v>
      </c>
      <c r="B8" s="25" t="s">
        <v>308</v>
      </c>
      <c r="C8" s="6" t="s">
        <v>307</v>
      </c>
      <c r="D8" s="25">
        <v>569.52</v>
      </c>
      <c r="E8" s="12" t="s">
        <v>79</v>
      </c>
      <c r="F8" s="6" t="s">
        <v>11</v>
      </c>
      <c r="G8" s="6" t="s">
        <v>25</v>
      </c>
      <c r="H8" s="25" t="s">
        <v>295</v>
      </c>
    </row>
    <row r="9" spans="1:8" ht="32.25" thickBot="1" x14ac:dyDescent="0.3">
      <c r="A9" s="24">
        <v>3</v>
      </c>
      <c r="B9" s="25" t="s">
        <v>310</v>
      </c>
      <c r="C9" s="6" t="s">
        <v>307</v>
      </c>
      <c r="D9" s="25">
        <v>350</v>
      </c>
      <c r="E9" s="12" t="s">
        <v>113</v>
      </c>
      <c r="F9" s="6" t="s">
        <v>11</v>
      </c>
      <c r="G9" s="6" t="s">
        <v>25</v>
      </c>
      <c r="H9" s="7" t="s">
        <v>220</v>
      </c>
    </row>
    <row r="10" spans="1:8" ht="32.25" thickBot="1" x14ac:dyDescent="0.3">
      <c r="A10" s="24">
        <v>4</v>
      </c>
      <c r="B10" s="6" t="s">
        <v>115</v>
      </c>
      <c r="C10" s="6" t="s">
        <v>309</v>
      </c>
      <c r="D10" s="6">
        <v>54.57</v>
      </c>
      <c r="E10" s="12" t="s">
        <v>151</v>
      </c>
      <c r="F10" s="6" t="s">
        <v>11</v>
      </c>
      <c r="G10" s="6" t="s">
        <v>25</v>
      </c>
      <c r="H10" s="7" t="s">
        <v>119</v>
      </c>
    </row>
    <row r="11" spans="1:8" ht="48" thickBot="1" x14ac:dyDescent="0.3">
      <c r="A11" s="24">
        <v>5</v>
      </c>
      <c r="B11" s="6" t="s">
        <v>312</v>
      </c>
      <c r="C11" s="6" t="s">
        <v>311</v>
      </c>
      <c r="D11" s="6">
        <v>201.77</v>
      </c>
      <c r="E11" s="12" t="s">
        <v>151</v>
      </c>
      <c r="F11" s="6" t="s">
        <v>11</v>
      </c>
      <c r="G11" s="6" t="s">
        <v>25</v>
      </c>
      <c r="H11" s="7" t="s">
        <v>313</v>
      </c>
    </row>
    <row r="12" spans="1:8" ht="32.25" thickBot="1" x14ac:dyDescent="0.3">
      <c r="A12" s="24">
        <v>6</v>
      </c>
      <c r="B12" s="6" t="s">
        <v>277</v>
      </c>
      <c r="C12" s="6" t="s">
        <v>311</v>
      </c>
      <c r="D12" s="6">
        <v>250</v>
      </c>
      <c r="E12" s="12" t="s">
        <v>151</v>
      </c>
      <c r="F12" s="6" t="s">
        <v>11</v>
      </c>
      <c r="G12" s="6" t="s">
        <v>25</v>
      </c>
      <c r="H12" s="7" t="s">
        <v>29</v>
      </c>
    </row>
    <row r="13" spans="1:8" ht="32.25" thickBot="1" x14ac:dyDescent="0.3">
      <c r="A13" s="24">
        <v>7</v>
      </c>
      <c r="B13" s="6" t="s">
        <v>314</v>
      </c>
      <c r="C13" s="6" t="s">
        <v>311</v>
      </c>
      <c r="D13" s="6">
        <v>137.72999999999999</v>
      </c>
      <c r="E13" s="12" t="s">
        <v>150</v>
      </c>
      <c r="F13" s="6" t="s">
        <v>11</v>
      </c>
      <c r="G13" s="6" t="s">
        <v>25</v>
      </c>
      <c r="H13" s="7" t="s">
        <v>315</v>
      </c>
    </row>
    <row r="14" spans="1:8" ht="43.5" thickBot="1" x14ac:dyDescent="0.3">
      <c r="A14" s="24">
        <v>8</v>
      </c>
      <c r="B14" s="25" t="s">
        <v>316</v>
      </c>
      <c r="C14" s="6" t="s">
        <v>232</v>
      </c>
      <c r="D14" s="25">
        <v>544.38</v>
      </c>
      <c r="E14" s="12" t="s">
        <v>113</v>
      </c>
      <c r="F14" s="6" t="s">
        <v>11</v>
      </c>
      <c r="G14" s="6" t="s">
        <v>25</v>
      </c>
      <c r="H14" s="25" t="s">
        <v>317</v>
      </c>
    </row>
    <row r="15" spans="1:8" ht="48" thickBot="1" x14ac:dyDescent="0.3">
      <c r="A15" s="5">
        <v>1</v>
      </c>
      <c r="B15" s="6" t="s">
        <v>40</v>
      </c>
      <c r="C15" s="6" t="s">
        <v>232</v>
      </c>
      <c r="D15" s="6">
        <v>50</v>
      </c>
      <c r="E15" s="12" t="s">
        <v>113</v>
      </c>
      <c r="F15" s="6" t="s">
        <v>11</v>
      </c>
      <c r="G15" s="6" t="s">
        <v>12</v>
      </c>
      <c r="H15" s="7" t="s">
        <v>42</v>
      </c>
    </row>
    <row r="16" spans="1:8" ht="32.25" thickBot="1" x14ac:dyDescent="0.3">
      <c r="A16" s="5">
        <v>2</v>
      </c>
      <c r="B16" s="6" t="s">
        <v>171</v>
      </c>
      <c r="C16" s="6" t="s">
        <v>172</v>
      </c>
      <c r="D16" s="6">
        <v>280.64</v>
      </c>
      <c r="E16" s="12" t="s">
        <v>113</v>
      </c>
      <c r="F16" s="6" t="s">
        <v>11</v>
      </c>
      <c r="G16" s="6" t="s">
        <v>25</v>
      </c>
      <c r="H16" s="7" t="s">
        <v>173</v>
      </c>
    </row>
    <row r="17" spans="1:10" ht="32.25" thickBot="1" x14ac:dyDescent="0.3">
      <c r="A17" s="5">
        <v>3</v>
      </c>
      <c r="B17" s="6" t="s">
        <v>174</v>
      </c>
      <c r="C17" s="6" t="s">
        <v>186</v>
      </c>
      <c r="D17" s="6">
        <v>59.99</v>
      </c>
      <c r="E17" s="12" t="s">
        <v>183</v>
      </c>
      <c r="F17" s="6" t="s">
        <v>11</v>
      </c>
      <c r="G17" s="6" t="s">
        <v>25</v>
      </c>
      <c r="H17" s="7" t="s">
        <v>182</v>
      </c>
    </row>
    <row r="18" spans="1:10" ht="32.25" thickBot="1" x14ac:dyDescent="0.3">
      <c r="A18" s="5">
        <v>4</v>
      </c>
      <c r="B18" s="6" t="s">
        <v>185</v>
      </c>
      <c r="C18" s="6" t="s">
        <v>186</v>
      </c>
      <c r="D18" s="6">
        <v>16</v>
      </c>
      <c r="E18" s="12" t="s">
        <v>150</v>
      </c>
      <c r="F18" s="6" t="s">
        <v>11</v>
      </c>
      <c r="G18" s="6" t="s">
        <v>12</v>
      </c>
      <c r="H18" s="7"/>
    </row>
    <row r="19" spans="1:10" ht="32.25" thickBot="1" x14ac:dyDescent="0.3">
      <c r="A19" s="5">
        <v>5</v>
      </c>
      <c r="B19" s="6" t="s">
        <v>115</v>
      </c>
      <c r="C19" s="6" t="s">
        <v>187</v>
      </c>
      <c r="D19" s="6">
        <v>56.43</v>
      </c>
      <c r="E19" s="12" t="s">
        <v>151</v>
      </c>
      <c r="F19" s="6" t="s">
        <v>11</v>
      </c>
      <c r="G19" s="6" t="s">
        <v>25</v>
      </c>
      <c r="H19" s="7" t="s">
        <v>119</v>
      </c>
    </row>
    <row r="20" spans="1:10" ht="32.25" thickBot="1" x14ac:dyDescent="0.3">
      <c r="A20" s="5">
        <v>6</v>
      </c>
      <c r="B20" s="6" t="s">
        <v>188</v>
      </c>
      <c r="C20" s="6" t="s">
        <v>187</v>
      </c>
      <c r="D20" s="6">
        <v>172.74</v>
      </c>
      <c r="E20" s="12" t="s">
        <v>151</v>
      </c>
      <c r="F20" s="6" t="s">
        <v>11</v>
      </c>
      <c r="G20" s="6" t="s">
        <v>25</v>
      </c>
      <c r="H20" s="7" t="s">
        <v>189</v>
      </c>
    </row>
    <row r="21" spans="1:10" ht="32.25" thickBot="1" x14ac:dyDescent="0.3">
      <c r="A21" s="5">
        <v>7</v>
      </c>
      <c r="B21" s="6" t="s">
        <v>190</v>
      </c>
      <c r="C21" s="6" t="s">
        <v>187</v>
      </c>
      <c r="D21" s="6">
        <v>21.95</v>
      </c>
      <c r="E21" s="12" t="s">
        <v>151</v>
      </c>
      <c r="F21" s="6" t="s">
        <v>11</v>
      </c>
      <c r="G21" s="6" t="s">
        <v>25</v>
      </c>
      <c r="H21" s="7" t="s">
        <v>191</v>
      </c>
    </row>
    <row r="22" spans="1:10" ht="50.25" customHeight="1" x14ac:dyDescent="0.25">
      <c r="A22" s="54" t="s">
        <v>111</v>
      </c>
      <c r="B22" s="54"/>
      <c r="C22" s="54"/>
      <c r="D22" s="54"/>
      <c r="E22" s="54"/>
      <c r="F22" s="54"/>
      <c r="G22" s="54"/>
      <c r="H22" s="54"/>
      <c r="I22" s="54"/>
      <c r="J22" s="54"/>
    </row>
    <row r="23" spans="1:10" ht="50.25" customHeight="1" x14ac:dyDescent="0.25">
      <c r="A23" s="56" t="s">
        <v>121</v>
      </c>
      <c r="B23" s="56"/>
      <c r="C23" s="56"/>
      <c r="D23" s="56"/>
      <c r="E23" s="56"/>
      <c r="F23" s="56"/>
      <c r="G23" s="56"/>
      <c r="H23" s="56"/>
      <c r="I23" s="56"/>
      <c r="J23" s="56"/>
    </row>
    <row r="24" spans="1:10" ht="45" customHeight="1" x14ac:dyDescent="0.25">
      <c r="A24" s="56" t="s">
        <v>122</v>
      </c>
      <c r="B24" s="56"/>
      <c r="C24" s="56"/>
      <c r="D24" s="56"/>
      <c r="E24" s="56"/>
      <c r="F24" s="56"/>
      <c r="G24" s="56"/>
      <c r="H24" s="56"/>
      <c r="I24" s="56"/>
      <c r="J24" s="56"/>
    </row>
    <row r="25" spans="1:10" ht="15.75" x14ac:dyDescent="0.25">
      <c r="A25" s="55" t="s">
        <v>123</v>
      </c>
      <c r="B25" s="55"/>
      <c r="C25" s="55"/>
      <c r="D25" s="55"/>
      <c r="E25" s="55"/>
      <c r="F25" s="55"/>
      <c r="G25" s="55"/>
      <c r="H25" s="55"/>
      <c r="I25" s="55"/>
      <c r="J25" s="55"/>
    </row>
    <row r="26" spans="1:10" ht="15.75" x14ac:dyDescent="0.25">
      <c r="A26" s="56"/>
      <c r="B26" s="56"/>
      <c r="C26" s="56"/>
      <c r="D26" s="56"/>
      <c r="E26" s="56"/>
      <c r="F26" s="56"/>
      <c r="G26" s="56"/>
      <c r="H26" s="56"/>
      <c r="I26" s="56"/>
      <c r="J26" s="56"/>
    </row>
    <row r="27" spans="1:10" ht="68.25" customHeight="1" x14ac:dyDescent="0.25">
      <c r="A27" s="54" t="s">
        <v>184</v>
      </c>
      <c r="B27" s="54"/>
      <c r="C27" s="54"/>
      <c r="D27" s="54"/>
      <c r="E27" s="54"/>
      <c r="F27" s="54"/>
      <c r="G27" s="54"/>
      <c r="H27" s="54"/>
      <c r="I27" s="54"/>
      <c r="J27" s="54"/>
    </row>
    <row r="29" spans="1:10" x14ac:dyDescent="0.25">
      <c r="F29" t="s">
        <v>25</v>
      </c>
      <c r="G29">
        <f>D16+D17+D19+D20+D21+D14+D13+D12+D11+D10+D9+D8+D7</f>
        <v>2916.5299999999997</v>
      </c>
    </row>
    <row r="30" spans="1:10" x14ac:dyDescent="0.25">
      <c r="F30" t="s">
        <v>12</v>
      </c>
      <c r="G30">
        <f>D18+D15</f>
        <v>66</v>
      </c>
    </row>
  </sheetData>
  <mergeCells count="8">
    <mergeCell ref="A26:J26"/>
    <mergeCell ref="A27:J27"/>
    <mergeCell ref="A3:F3"/>
    <mergeCell ref="B4:H4"/>
    <mergeCell ref="A22:J22"/>
    <mergeCell ref="A23:J23"/>
    <mergeCell ref="A24:J24"/>
    <mergeCell ref="A25:J2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J8" sqref="J8"/>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10" ht="15.75" x14ac:dyDescent="0.25">
      <c r="A1" s="2"/>
    </row>
    <row r="2" spans="1:10" ht="15.75" x14ac:dyDescent="0.25">
      <c r="A2" s="10" t="s">
        <v>0</v>
      </c>
      <c r="B2" s="10"/>
      <c r="C2" s="10"/>
      <c r="D2" s="10"/>
      <c r="E2" s="10"/>
      <c r="F2" s="10"/>
      <c r="G2" s="10"/>
    </row>
    <row r="3" spans="1:10" ht="15.75" x14ac:dyDescent="0.25">
      <c r="A3" s="51" t="s">
        <v>192</v>
      </c>
      <c r="B3" s="51"/>
      <c r="C3" s="51"/>
      <c r="D3" s="51"/>
      <c r="E3" s="51"/>
      <c r="F3" s="51"/>
    </row>
    <row r="4" spans="1:10" ht="15.75" x14ac:dyDescent="0.25">
      <c r="A4" s="21"/>
      <c r="B4" s="53" t="s">
        <v>112</v>
      </c>
      <c r="C4" s="53"/>
      <c r="D4" s="53"/>
      <c r="E4" s="53"/>
      <c r="F4" s="53"/>
      <c r="G4" s="53"/>
      <c r="H4" s="53"/>
    </row>
    <row r="5" spans="1:10" ht="16.5" thickBot="1" x14ac:dyDescent="0.3">
      <c r="A5" s="21"/>
    </row>
    <row r="6" spans="1:10" ht="43.5" thickBot="1" x14ac:dyDescent="0.3">
      <c r="A6" s="3" t="s">
        <v>2</v>
      </c>
      <c r="B6" s="4" t="s">
        <v>3</v>
      </c>
      <c r="C6" s="4" t="s">
        <v>4</v>
      </c>
      <c r="D6" s="4" t="s">
        <v>78</v>
      </c>
      <c r="E6" s="4" t="s">
        <v>5</v>
      </c>
      <c r="F6" s="4" t="s">
        <v>6</v>
      </c>
      <c r="G6" s="4" t="s">
        <v>7</v>
      </c>
      <c r="H6" s="4" t="s">
        <v>8</v>
      </c>
    </row>
    <row r="7" spans="1:10" ht="32.25" thickBot="1" x14ac:dyDescent="0.3">
      <c r="A7" s="5">
        <v>1</v>
      </c>
      <c r="B7" s="6" t="s">
        <v>115</v>
      </c>
      <c r="C7" s="6" t="s">
        <v>193</v>
      </c>
      <c r="D7" s="6">
        <v>54.1</v>
      </c>
      <c r="E7" s="12" t="s">
        <v>151</v>
      </c>
      <c r="F7" s="6" t="s">
        <v>11</v>
      </c>
      <c r="G7" s="6" t="s">
        <v>25</v>
      </c>
      <c r="H7" s="7" t="s">
        <v>119</v>
      </c>
    </row>
    <row r="8" spans="1:10" ht="32.25" thickBot="1" x14ac:dyDescent="0.3">
      <c r="A8" s="5">
        <v>2</v>
      </c>
      <c r="B8" s="6" t="s">
        <v>185</v>
      </c>
      <c r="C8" s="6" t="s">
        <v>193</v>
      </c>
      <c r="D8" s="6">
        <v>92</v>
      </c>
      <c r="E8" s="12" t="s">
        <v>150</v>
      </c>
      <c r="F8" s="6" t="s">
        <v>11</v>
      </c>
      <c r="G8" s="6" t="s">
        <v>12</v>
      </c>
      <c r="H8" s="7"/>
    </row>
    <row r="9" spans="1:10" ht="32.25" thickBot="1" x14ac:dyDescent="0.3">
      <c r="A9" s="5">
        <v>3</v>
      </c>
      <c r="B9" s="6" t="s">
        <v>144</v>
      </c>
      <c r="C9" s="6" t="s">
        <v>194</v>
      </c>
      <c r="D9" s="6">
        <v>68</v>
      </c>
      <c r="E9" s="12" t="s">
        <v>151</v>
      </c>
      <c r="F9" s="6" t="s">
        <v>11</v>
      </c>
      <c r="G9" s="6" t="s">
        <v>25</v>
      </c>
      <c r="H9" s="7" t="s">
        <v>195</v>
      </c>
    </row>
    <row r="11" spans="1:10" ht="50.25" customHeight="1" x14ac:dyDescent="0.25">
      <c r="A11" s="54" t="s">
        <v>111</v>
      </c>
      <c r="B11" s="54"/>
      <c r="C11" s="54"/>
      <c r="D11" s="54"/>
      <c r="E11" s="54"/>
      <c r="F11" s="54"/>
      <c r="G11" s="54"/>
      <c r="H11" s="54"/>
      <c r="I11" s="54"/>
      <c r="J11" s="54"/>
    </row>
    <row r="12" spans="1:10" ht="50.25" customHeight="1" x14ac:dyDescent="0.25">
      <c r="A12" s="56" t="s">
        <v>121</v>
      </c>
      <c r="B12" s="56"/>
      <c r="C12" s="56"/>
      <c r="D12" s="56"/>
      <c r="E12" s="56"/>
      <c r="F12" s="56"/>
      <c r="G12" s="56"/>
      <c r="H12" s="56"/>
      <c r="I12" s="56"/>
      <c r="J12" s="56"/>
    </row>
    <row r="13" spans="1:10" ht="45" customHeight="1" x14ac:dyDescent="0.25">
      <c r="A13" s="56" t="s">
        <v>122</v>
      </c>
      <c r="B13" s="56"/>
      <c r="C13" s="56"/>
      <c r="D13" s="56"/>
      <c r="E13" s="56"/>
      <c r="F13" s="56"/>
      <c r="G13" s="56"/>
      <c r="H13" s="56"/>
      <c r="I13" s="56"/>
      <c r="J13" s="56"/>
    </row>
    <row r="14" spans="1:10" ht="15.75" x14ac:dyDescent="0.25">
      <c r="A14" s="55" t="s">
        <v>123</v>
      </c>
      <c r="B14" s="55"/>
      <c r="C14" s="55"/>
      <c r="D14" s="55"/>
      <c r="E14" s="55"/>
      <c r="F14" s="55"/>
      <c r="G14" s="55"/>
      <c r="H14" s="55"/>
      <c r="I14" s="55"/>
      <c r="J14" s="55"/>
    </row>
    <row r="15" spans="1:10" ht="15.75" x14ac:dyDescent="0.25">
      <c r="A15" s="56"/>
      <c r="B15" s="56"/>
      <c r="C15" s="56"/>
      <c r="D15" s="56"/>
      <c r="E15" s="56"/>
      <c r="F15" s="56"/>
      <c r="G15" s="56"/>
      <c r="H15" s="56"/>
      <c r="I15" s="56"/>
      <c r="J15" s="56"/>
    </row>
    <row r="16" spans="1:10" ht="68.25" customHeight="1" x14ac:dyDescent="0.25">
      <c r="A16" s="54" t="s">
        <v>184</v>
      </c>
      <c r="B16" s="54"/>
      <c r="C16" s="54"/>
      <c r="D16" s="54"/>
      <c r="E16" s="54"/>
      <c r="F16" s="54"/>
      <c r="G16" s="54"/>
      <c r="H16" s="54"/>
      <c r="I16" s="54"/>
      <c r="J16" s="54"/>
    </row>
    <row r="18" spans="6:7" x14ac:dyDescent="0.25">
      <c r="F18" t="s">
        <v>25</v>
      </c>
      <c r="G18">
        <f>D7+D9</f>
        <v>122.1</v>
      </c>
    </row>
    <row r="19" spans="6:7" x14ac:dyDescent="0.25">
      <c r="F19" t="s">
        <v>12</v>
      </c>
      <c r="G19">
        <f>D8</f>
        <v>92</v>
      </c>
    </row>
  </sheetData>
  <mergeCells count="8">
    <mergeCell ref="A15:J15"/>
    <mergeCell ref="A16:J16"/>
    <mergeCell ref="A3:F3"/>
    <mergeCell ref="B4:H4"/>
    <mergeCell ref="A11:J11"/>
    <mergeCell ref="A12:J12"/>
    <mergeCell ref="A13:J13"/>
    <mergeCell ref="A14:J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J21" sqref="J21"/>
    </sheetView>
  </sheetViews>
  <sheetFormatPr defaultRowHeight="15" x14ac:dyDescent="0.25"/>
  <cols>
    <col min="1" max="1" width="4.85546875" customWidth="1"/>
    <col min="2" max="2" width="16.5703125" customWidth="1"/>
    <col min="3" max="3" width="11" customWidth="1"/>
    <col min="4" max="5" width="9" customWidth="1"/>
    <col min="6" max="6" width="10" customWidth="1"/>
    <col min="7" max="7" width="11.5703125" customWidth="1"/>
    <col min="8" max="8" width="10.85546875" customWidth="1"/>
    <col min="9" max="9" width="12.42578125" customWidth="1"/>
  </cols>
  <sheetData>
    <row r="1" spans="1:11" ht="15.75" x14ac:dyDescent="0.25">
      <c r="A1" s="2"/>
    </row>
    <row r="2" spans="1:11" ht="15.75" x14ac:dyDescent="0.25">
      <c r="A2" s="10" t="s">
        <v>0</v>
      </c>
      <c r="B2" s="10"/>
      <c r="C2" s="10"/>
      <c r="D2" s="10"/>
      <c r="E2" s="10"/>
      <c r="F2" s="10"/>
      <c r="G2" s="10"/>
      <c r="H2" s="10"/>
    </row>
    <row r="3" spans="1:11" ht="15.75" x14ac:dyDescent="0.25">
      <c r="A3" s="51" t="s">
        <v>196</v>
      </c>
      <c r="B3" s="51"/>
      <c r="C3" s="51"/>
      <c r="D3" s="51"/>
      <c r="E3" s="51"/>
      <c r="F3" s="51"/>
      <c r="G3" s="51"/>
    </row>
    <row r="4" spans="1:11" ht="15.75" x14ac:dyDescent="0.25">
      <c r="A4" s="21"/>
      <c r="B4" s="53" t="s">
        <v>112</v>
      </c>
      <c r="C4" s="53"/>
      <c r="D4" s="53"/>
      <c r="E4" s="53"/>
      <c r="F4" s="53"/>
      <c r="G4" s="53"/>
      <c r="H4" s="53"/>
      <c r="I4" s="53"/>
    </row>
    <row r="5" spans="1:11" ht="16.5" thickBot="1" x14ac:dyDescent="0.3">
      <c r="A5" s="21"/>
    </row>
    <row r="6" spans="1:11" ht="43.5" thickBot="1" x14ac:dyDescent="0.3">
      <c r="A6" s="3" t="s">
        <v>2</v>
      </c>
      <c r="B6" s="4" t="s">
        <v>3</v>
      </c>
      <c r="C6" s="4" t="s">
        <v>4</v>
      </c>
      <c r="D6" s="4" t="s">
        <v>78</v>
      </c>
      <c r="E6" s="4" t="s">
        <v>247</v>
      </c>
      <c r="F6" s="4" t="s">
        <v>5</v>
      </c>
      <c r="G6" s="4" t="s">
        <v>6</v>
      </c>
      <c r="H6" s="4" t="s">
        <v>7</v>
      </c>
      <c r="I6" s="4" t="s">
        <v>8</v>
      </c>
    </row>
    <row r="7" spans="1:11" ht="32.25" thickBot="1" x14ac:dyDescent="0.3">
      <c r="A7" s="5">
        <v>1</v>
      </c>
      <c r="B7" s="6" t="s">
        <v>197</v>
      </c>
      <c r="C7" s="6" t="s">
        <v>198</v>
      </c>
      <c r="D7" s="6">
        <v>160</v>
      </c>
      <c r="E7" s="29">
        <f>D7/3.4528</f>
        <v>46.339202965708992</v>
      </c>
      <c r="F7" s="12" t="s">
        <v>113</v>
      </c>
      <c r="G7" s="6" t="s">
        <v>11</v>
      </c>
      <c r="H7" s="6" t="s">
        <v>25</v>
      </c>
      <c r="I7" s="7" t="s">
        <v>199</v>
      </c>
    </row>
    <row r="8" spans="1:11" ht="48" thickBot="1" x14ac:dyDescent="0.3">
      <c r="A8" s="5">
        <v>2</v>
      </c>
      <c r="B8" s="6" t="s">
        <v>200</v>
      </c>
      <c r="C8" s="6" t="s">
        <v>201</v>
      </c>
      <c r="D8" s="6">
        <v>421.3</v>
      </c>
      <c r="E8" s="29">
        <f t="shared" ref="E8:E12" si="0">D8/3.4528</f>
        <v>122.0169138090825</v>
      </c>
      <c r="F8" s="12" t="s">
        <v>79</v>
      </c>
      <c r="G8" s="6" t="s">
        <v>11</v>
      </c>
      <c r="H8" s="6" t="s">
        <v>25</v>
      </c>
      <c r="I8" s="7" t="s">
        <v>202</v>
      </c>
    </row>
    <row r="9" spans="1:11" ht="32.25" thickBot="1" x14ac:dyDescent="0.3">
      <c r="A9" s="5">
        <v>3</v>
      </c>
      <c r="B9" s="6" t="s">
        <v>115</v>
      </c>
      <c r="C9" s="6" t="s">
        <v>203</v>
      </c>
      <c r="D9" s="6">
        <v>26.88</v>
      </c>
      <c r="E9" s="29">
        <f t="shared" si="0"/>
        <v>7.7849860982391101</v>
      </c>
      <c r="F9" s="12" t="s">
        <v>151</v>
      </c>
      <c r="G9" s="6" t="s">
        <v>11</v>
      </c>
      <c r="H9" s="6" t="s">
        <v>25</v>
      </c>
      <c r="I9" s="7" t="s">
        <v>119</v>
      </c>
    </row>
    <row r="10" spans="1:11" ht="32.25" thickBot="1" x14ac:dyDescent="0.3">
      <c r="A10" s="5">
        <v>4</v>
      </c>
      <c r="B10" s="6" t="s">
        <v>204</v>
      </c>
      <c r="C10" s="6" t="s">
        <v>205</v>
      </c>
      <c r="D10" s="6">
        <v>478</v>
      </c>
      <c r="E10" s="29">
        <f t="shared" si="0"/>
        <v>138.43836886005562</v>
      </c>
      <c r="F10" s="12" t="s">
        <v>151</v>
      </c>
      <c r="G10" s="6" t="s">
        <v>11</v>
      </c>
      <c r="H10" s="6" t="s">
        <v>25</v>
      </c>
      <c r="I10" s="7" t="s">
        <v>206</v>
      </c>
    </row>
    <row r="11" spans="1:11" ht="32.25" thickBot="1" x14ac:dyDescent="0.3">
      <c r="A11" s="5">
        <v>5</v>
      </c>
      <c r="B11" s="6" t="s">
        <v>207</v>
      </c>
      <c r="C11" s="6" t="s">
        <v>205</v>
      </c>
      <c r="D11" s="6">
        <v>83.7</v>
      </c>
      <c r="E11" s="29">
        <f t="shared" si="0"/>
        <v>24.241195551436515</v>
      </c>
      <c r="F11" s="12" t="s">
        <v>151</v>
      </c>
      <c r="G11" s="6" t="s">
        <v>11</v>
      </c>
      <c r="H11" s="6" t="s">
        <v>25</v>
      </c>
      <c r="I11" s="7" t="s">
        <v>208</v>
      </c>
    </row>
    <row r="12" spans="1:11" ht="32.25" thickBot="1" x14ac:dyDescent="0.3">
      <c r="A12" s="5">
        <v>6</v>
      </c>
      <c r="B12" s="6" t="s">
        <v>224</v>
      </c>
      <c r="C12" s="6" t="s">
        <v>205</v>
      </c>
      <c r="D12" s="6">
        <v>107.13</v>
      </c>
      <c r="E12" s="29">
        <f t="shared" si="0"/>
        <v>31.026992585727527</v>
      </c>
      <c r="F12" s="12" t="s">
        <v>151</v>
      </c>
      <c r="G12" s="6" t="s">
        <v>11</v>
      </c>
      <c r="H12" s="6" t="s">
        <v>25</v>
      </c>
      <c r="I12" s="7" t="s">
        <v>225</v>
      </c>
    </row>
    <row r="13" spans="1:11" ht="50.25" customHeight="1" x14ac:dyDescent="0.25">
      <c r="A13" s="54" t="s">
        <v>111</v>
      </c>
      <c r="B13" s="54"/>
      <c r="C13" s="54"/>
      <c r="D13" s="54"/>
      <c r="E13" s="54"/>
      <c r="F13" s="54"/>
      <c r="G13" s="54"/>
      <c r="H13" s="54"/>
      <c r="I13" s="54"/>
      <c r="J13" s="54"/>
      <c r="K13" s="54"/>
    </row>
    <row r="14" spans="1:11" ht="50.25" customHeight="1" x14ac:dyDescent="0.25">
      <c r="A14" s="56" t="s">
        <v>121</v>
      </c>
      <c r="B14" s="56"/>
      <c r="C14" s="56"/>
      <c r="D14" s="56"/>
      <c r="E14" s="56"/>
      <c r="F14" s="56"/>
      <c r="G14" s="56"/>
      <c r="H14" s="56"/>
      <c r="I14" s="56"/>
      <c r="J14" s="56"/>
      <c r="K14" s="56"/>
    </row>
    <row r="15" spans="1:11" ht="45" customHeight="1" x14ac:dyDescent="0.25">
      <c r="A15" s="56" t="s">
        <v>122</v>
      </c>
      <c r="B15" s="56"/>
      <c r="C15" s="56"/>
      <c r="D15" s="56"/>
      <c r="E15" s="56"/>
      <c r="F15" s="56"/>
      <c r="G15" s="56"/>
      <c r="H15" s="56"/>
      <c r="I15" s="56"/>
      <c r="J15" s="56"/>
      <c r="K15" s="56"/>
    </row>
    <row r="16" spans="1:11" ht="15.75" x14ac:dyDescent="0.25">
      <c r="A16" s="55" t="s">
        <v>123</v>
      </c>
      <c r="B16" s="55"/>
      <c r="C16" s="55"/>
      <c r="D16" s="55"/>
      <c r="E16" s="55"/>
      <c r="F16" s="55"/>
      <c r="G16" s="55"/>
      <c r="H16" s="55"/>
      <c r="I16" s="55"/>
      <c r="J16" s="55"/>
      <c r="K16" s="55"/>
    </row>
    <row r="17" spans="1:11" ht="15.75" x14ac:dyDescent="0.25">
      <c r="A17" s="56"/>
      <c r="B17" s="56"/>
      <c r="C17" s="56"/>
      <c r="D17" s="56"/>
      <c r="E17" s="56"/>
      <c r="F17" s="56"/>
      <c r="G17" s="56"/>
      <c r="H17" s="56"/>
      <c r="I17" s="56"/>
      <c r="J17" s="56"/>
      <c r="K17" s="56"/>
    </row>
    <row r="18" spans="1:11" ht="68.25" customHeight="1" x14ac:dyDescent="0.25">
      <c r="A18" s="54" t="s">
        <v>184</v>
      </c>
      <c r="B18" s="54"/>
      <c r="C18" s="54"/>
      <c r="D18" s="54"/>
      <c r="E18" s="54"/>
      <c r="F18" s="54"/>
      <c r="G18" s="54"/>
      <c r="H18" s="54"/>
      <c r="I18" s="54"/>
      <c r="J18" s="54"/>
      <c r="K18" s="54"/>
    </row>
    <row r="20" spans="1:11" x14ac:dyDescent="0.25">
      <c r="F20" t="s">
        <v>25</v>
      </c>
      <c r="G20">
        <f>D7+D8+D9+D10+D11+D12</f>
        <v>1277.0099999999998</v>
      </c>
      <c r="J20" s="44"/>
    </row>
    <row r="21" spans="1:11" x14ac:dyDescent="0.25">
      <c r="F21" t="s">
        <v>12</v>
      </c>
      <c r="G21">
        <v>0</v>
      </c>
    </row>
  </sheetData>
  <mergeCells count="8">
    <mergeCell ref="A17:K17"/>
    <mergeCell ref="A18:K18"/>
    <mergeCell ref="A3:G3"/>
    <mergeCell ref="B4:I4"/>
    <mergeCell ref="A13:K13"/>
    <mergeCell ref="A14:K14"/>
    <mergeCell ref="A15:K15"/>
    <mergeCell ref="A16:K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4" workbookViewId="0">
      <selection activeCell="F22" sqref="F22"/>
    </sheetView>
  </sheetViews>
  <sheetFormatPr defaultRowHeight="15" x14ac:dyDescent="0.25"/>
  <cols>
    <col min="1" max="1" width="4.85546875" customWidth="1"/>
    <col min="2" max="2" width="16.5703125" customWidth="1"/>
    <col min="3" max="3" width="11" customWidth="1"/>
    <col min="4" max="5" width="9" customWidth="1"/>
    <col min="6" max="6" width="10" customWidth="1"/>
    <col min="7" max="7" width="11.5703125" customWidth="1"/>
    <col min="8" max="8" width="10.85546875" customWidth="1"/>
    <col min="9" max="9" width="12.42578125" customWidth="1"/>
  </cols>
  <sheetData>
    <row r="1" spans="1:9" ht="15.75" x14ac:dyDescent="0.25">
      <c r="A1" s="2"/>
    </row>
    <row r="2" spans="1:9" ht="15.75" x14ac:dyDescent="0.25">
      <c r="A2" s="10" t="s">
        <v>0</v>
      </c>
      <c r="B2" s="10"/>
      <c r="C2" s="10"/>
      <c r="D2" s="10"/>
      <c r="E2" s="10"/>
      <c r="F2" s="10"/>
      <c r="G2" s="10"/>
      <c r="H2" s="10"/>
    </row>
    <row r="3" spans="1:9" ht="15.75" x14ac:dyDescent="0.25">
      <c r="A3" s="51" t="s">
        <v>209</v>
      </c>
      <c r="B3" s="51"/>
      <c r="C3" s="51"/>
      <c r="D3" s="51"/>
      <c r="E3" s="51"/>
      <c r="F3" s="51"/>
      <c r="G3" s="51"/>
    </row>
    <row r="4" spans="1:9" ht="15.75" x14ac:dyDescent="0.25">
      <c r="A4" s="21"/>
      <c r="B4" s="53" t="s">
        <v>112</v>
      </c>
      <c r="C4" s="53"/>
      <c r="D4" s="53"/>
      <c r="E4" s="53"/>
      <c r="F4" s="53"/>
      <c r="G4" s="53"/>
      <c r="H4" s="53"/>
      <c r="I4" s="53"/>
    </row>
    <row r="5" spans="1:9" ht="16.5" thickBot="1" x14ac:dyDescent="0.3">
      <c r="A5" s="21"/>
    </row>
    <row r="6" spans="1:9" ht="43.5" thickBot="1" x14ac:dyDescent="0.3">
      <c r="A6" s="3" t="s">
        <v>2</v>
      </c>
      <c r="B6" s="4" t="s">
        <v>3</v>
      </c>
      <c r="C6" s="4" t="s">
        <v>4</v>
      </c>
      <c r="D6" s="4" t="s">
        <v>78</v>
      </c>
      <c r="E6" s="4" t="s">
        <v>247</v>
      </c>
      <c r="F6" s="4" t="s">
        <v>5</v>
      </c>
      <c r="G6" s="4" t="s">
        <v>6</v>
      </c>
      <c r="H6" s="4" t="s">
        <v>7</v>
      </c>
      <c r="I6" s="4" t="s">
        <v>8</v>
      </c>
    </row>
    <row r="7" spans="1:9" ht="48" thickBot="1" x14ac:dyDescent="0.3">
      <c r="A7" s="24">
        <v>1</v>
      </c>
      <c r="B7" s="25" t="s">
        <v>229</v>
      </c>
      <c r="C7" s="6" t="s">
        <v>230</v>
      </c>
      <c r="D7" s="25">
        <v>30997</v>
      </c>
      <c r="E7" s="29">
        <f>D7/3.4528</f>
        <v>8977.3517145505102</v>
      </c>
      <c r="F7" s="12" t="s">
        <v>79</v>
      </c>
      <c r="G7" s="6" t="s">
        <v>11</v>
      </c>
      <c r="H7" s="6" t="s">
        <v>25</v>
      </c>
      <c r="I7" s="26" t="s">
        <v>231</v>
      </c>
    </row>
    <row r="8" spans="1:9" ht="32.25" thickBot="1" x14ac:dyDescent="0.3">
      <c r="A8" s="5">
        <v>2</v>
      </c>
      <c r="B8" s="6" t="s">
        <v>115</v>
      </c>
      <c r="C8" s="6" t="s">
        <v>210</v>
      </c>
      <c r="D8" s="6">
        <v>77.150000000000006</v>
      </c>
      <c r="E8" s="29">
        <f t="shared" ref="E8:E16" si="0">D8/3.4528</f>
        <v>22.344184430027806</v>
      </c>
      <c r="F8" s="12" t="s">
        <v>151</v>
      </c>
      <c r="G8" s="6" t="s">
        <v>11</v>
      </c>
      <c r="H8" s="6" t="s">
        <v>25</v>
      </c>
      <c r="I8" s="7" t="s">
        <v>119</v>
      </c>
    </row>
    <row r="9" spans="1:9" ht="32.25" thickBot="1" x14ac:dyDescent="0.3">
      <c r="A9" s="24">
        <v>3</v>
      </c>
      <c r="B9" s="6" t="s">
        <v>213</v>
      </c>
      <c r="C9" s="6" t="s">
        <v>210</v>
      </c>
      <c r="D9" s="6">
        <v>491.57</v>
      </c>
      <c r="E9" s="29">
        <f t="shared" si="0"/>
        <v>142.36851251158481</v>
      </c>
      <c r="F9" s="12" t="s">
        <v>151</v>
      </c>
      <c r="G9" s="6" t="s">
        <v>11</v>
      </c>
      <c r="H9" s="6" t="s">
        <v>25</v>
      </c>
      <c r="I9" s="7" t="s">
        <v>214</v>
      </c>
    </row>
    <row r="10" spans="1:9" ht="48" thickBot="1" x14ac:dyDescent="0.3">
      <c r="A10" s="5">
        <v>4</v>
      </c>
      <c r="B10" s="6" t="s">
        <v>40</v>
      </c>
      <c r="C10" s="6" t="s">
        <v>233</v>
      </c>
      <c r="D10" s="6">
        <v>90</v>
      </c>
      <c r="E10" s="29">
        <f t="shared" si="0"/>
        <v>26.065801668211307</v>
      </c>
      <c r="F10" s="12" t="s">
        <v>113</v>
      </c>
      <c r="G10" s="6" t="s">
        <v>11</v>
      </c>
      <c r="H10" s="6" t="s">
        <v>12</v>
      </c>
      <c r="I10" s="7" t="s">
        <v>42</v>
      </c>
    </row>
    <row r="11" spans="1:9" ht="48" thickBot="1" x14ac:dyDescent="0.3">
      <c r="A11" s="24">
        <v>5</v>
      </c>
      <c r="B11" s="6" t="s">
        <v>226</v>
      </c>
      <c r="C11" s="6" t="s">
        <v>227</v>
      </c>
      <c r="D11" s="6">
        <v>6000</v>
      </c>
      <c r="E11" s="29">
        <f t="shared" si="0"/>
        <v>1737.7201112140872</v>
      </c>
      <c r="F11" s="12" t="s">
        <v>79</v>
      </c>
      <c r="G11" s="6" t="s">
        <v>11</v>
      </c>
      <c r="H11" s="6" t="s">
        <v>12</v>
      </c>
      <c r="I11" s="7" t="s">
        <v>228</v>
      </c>
    </row>
    <row r="12" spans="1:9" ht="32.25" thickBot="1" x14ac:dyDescent="0.3">
      <c r="A12" s="5">
        <v>6</v>
      </c>
      <c r="B12" s="6" t="s">
        <v>215</v>
      </c>
      <c r="C12" s="6" t="s">
        <v>216</v>
      </c>
      <c r="D12" s="12" t="s">
        <v>217</v>
      </c>
      <c r="E12" s="29">
        <f t="shared" si="0"/>
        <v>201.20192307692309</v>
      </c>
      <c r="F12" s="12" t="s">
        <v>151</v>
      </c>
      <c r="G12" s="6" t="s">
        <v>11</v>
      </c>
      <c r="H12" s="6" t="s">
        <v>25</v>
      </c>
      <c r="I12" s="7" t="s">
        <v>218</v>
      </c>
    </row>
    <row r="13" spans="1:9" ht="32.25" thickBot="1" x14ac:dyDescent="0.3">
      <c r="A13" s="24">
        <v>7</v>
      </c>
      <c r="B13" s="6" t="s">
        <v>219</v>
      </c>
      <c r="C13" s="6" t="s">
        <v>216</v>
      </c>
      <c r="D13" s="6">
        <v>440.44</v>
      </c>
      <c r="E13" s="29">
        <f t="shared" si="0"/>
        <v>127.56024096385542</v>
      </c>
      <c r="F13" s="12" t="s">
        <v>150</v>
      </c>
      <c r="G13" s="6" t="s">
        <v>11</v>
      </c>
      <c r="H13" s="6" t="s">
        <v>25</v>
      </c>
      <c r="I13" s="7" t="s">
        <v>220</v>
      </c>
    </row>
    <row r="14" spans="1:9" ht="32.25" thickBot="1" x14ac:dyDescent="0.3">
      <c r="A14" s="5">
        <v>8</v>
      </c>
      <c r="B14" s="6" t="s">
        <v>144</v>
      </c>
      <c r="C14" s="6" t="s">
        <v>211</v>
      </c>
      <c r="D14" s="6">
        <v>100</v>
      </c>
      <c r="E14" s="29">
        <f t="shared" si="0"/>
        <v>28.962001853568118</v>
      </c>
      <c r="F14" s="12" t="s">
        <v>151</v>
      </c>
      <c r="G14" s="6" t="s">
        <v>11</v>
      </c>
      <c r="H14" s="6" t="s">
        <v>25</v>
      </c>
      <c r="I14" s="7" t="s">
        <v>212</v>
      </c>
    </row>
    <row r="15" spans="1:9" ht="32.25" thickBot="1" x14ac:dyDescent="0.3">
      <c r="A15" s="24">
        <v>9</v>
      </c>
      <c r="B15" s="6" t="s">
        <v>221</v>
      </c>
      <c r="C15" s="6" t="s">
        <v>222</v>
      </c>
      <c r="D15" s="6">
        <v>293.52999999999997</v>
      </c>
      <c r="E15" s="29">
        <f t="shared" si="0"/>
        <v>85.012164040778501</v>
      </c>
      <c r="F15" s="12" t="s">
        <v>151</v>
      </c>
      <c r="G15" s="6" t="s">
        <v>11</v>
      </c>
      <c r="H15" s="6" t="s">
        <v>25</v>
      </c>
      <c r="I15" s="7" t="s">
        <v>223</v>
      </c>
    </row>
    <row r="16" spans="1:9" ht="32.25" thickBot="1" x14ac:dyDescent="0.3">
      <c r="A16" s="5">
        <v>10</v>
      </c>
      <c r="B16" s="6" t="s">
        <v>234</v>
      </c>
      <c r="C16" s="6" t="s">
        <v>235</v>
      </c>
      <c r="D16" s="6">
        <v>1384.99</v>
      </c>
      <c r="E16" s="29">
        <f t="shared" si="0"/>
        <v>401.12082947173309</v>
      </c>
      <c r="F16" s="12" t="s">
        <v>151</v>
      </c>
      <c r="G16" s="6" t="s">
        <v>11</v>
      </c>
      <c r="H16" s="6" t="s">
        <v>25</v>
      </c>
      <c r="I16" s="7" t="s">
        <v>236</v>
      </c>
    </row>
    <row r="17" spans="1:11" ht="50.25" customHeight="1" x14ac:dyDescent="0.25">
      <c r="A17" s="54" t="s">
        <v>111</v>
      </c>
      <c r="B17" s="54"/>
      <c r="C17" s="54"/>
      <c r="D17" s="54"/>
      <c r="E17" s="54"/>
      <c r="F17" s="54"/>
      <c r="G17" s="54"/>
      <c r="H17" s="54"/>
      <c r="I17" s="54"/>
      <c r="J17" s="54"/>
      <c r="K17" s="54"/>
    </row>
    <row r="18" spans="1:11" ht="50.25" customHeight="1" x14ac:dyDescent="0.25">
      <c r="A18" s="56" t="s">
        <v>121</v>
      </c>
      <c r="B18" s="56"/>
      <c r="C18" s="56"/>
      <c r="D18" s="56"/>
      <c r="E18" s="56"/>
      <c r="F18" s="56"/>
      <c r="G18" s="56"/>
      <c r="H18" s="56"/>
      <c r="I18" s="56"/>
      <c r="J18" s="56"/>
      <c r="K18" s="56"/>
    </row>
    <row r="19" spans="1:11" ht="45" customHeight="1" x14ac:dyDescent="0.25">
      <c r="A19" s="56" t="s">
        <v>122</v>
      </c>
      <c r="B19" s="56"/>
      <c r="C19" s="56"/>
      <c r="D19" s="56"/>
      <c r="E19" s="56"/>
      <c r="F19" s="56"/>
      <c r="G19" s="56"/>
      <c r="H19" s="56"/>
      <c r="I19" s="56"/>
      <c r="J19" s="56"/>
      <c r="K19" s="56"/>
    </row>
    <row r="20" spans="1:11" ht="15.75" x14ac:dyDescent="0.25">
      <c r="A20" s="55" t="s">
        <v>123</v>
      </c>
      <c r="B20" s="55"/>
      <c r="C20" s="55"/>
      <c r="D20" s="55"/>
      <c r="E20" s="55"/>
      <c r="F20" s="55"/>
      <c r="G20" s="55"/>
      <c r="H20" s="55"/>
      <c r="I20" s="55"/>
      <c r="J20" s="55"/>
      <c r="K20" s="55"/>
    </row>
    <row r="21" spans="1:11" ht="15.75" x14ac:dyDescent="0.25">
      <c r="A21" s="56"/>
      <c r="B21" s="56"/>
      <c r="C21" s="56"/>
      <c r="D21" s="56"/>
      <c r="E21" s="56"/>
      <c r="F21" s="56"/>
      <c r="G21" s="56"/>
      <c r="H21" s="56"/>
      <c r="I21" s="56"/>
      <c r="J21" s="56"/>
      <c r="K21" s="56"/>
    </row>
    <row r="22" spans="1:11" x14ac:dyDescent="0.25">
      <c r="E22" t="s">
        <v>25</v>
      </c>
      <c r="F22" s="43">
        <f>D7+D8+D9+D12+D13+D14+D15+D16</f>
        <v>34479.389999999992</v>
      </c>
    </row>
    <row r="23" spans="1:11" x14ac:dyDescent="0.25">
      <c r="E23" t="s">
        <v>12</v>
      </c>
      <c r="F23">
        <f>D10+D11</f>
        <v>6090</v>
      </c>
    </row>
  </sheetData>
  <mergeCells count="7">
    <mergeCell ref="A21:K21"/>
    <mergeCell ref="A3:G3"/>
    <mergeCell ref="B4:I4"/>
    <mergeCell ref="A17:K17"/>
    <mergeCell ref="A18:K18"/>
    <mergeCell ref="A19:K19"/>
    <mergeCell ref="A20:K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01</vt:lpstr>
      <vt:lpstr>02</vt:lpstr>
      <vt:lpstr>03</vt:lpstr>
      <vt:lpstr>04</vt:lpstr>
      <vt:lpstr>05</vt:lpstr>
      <vt:lpstr>06</vt:lpstr>
      <vt:lpstr>07</vt:lpstr>
      <vt:lpstr>08</vt:lpstr>
      <vt:lpstr>09</vt:lpstr>
      <vt:lpstr>10</vt:lpstr>
      <vt:lpstr>11</vt:lpstr>
      <vt:lpstr>12</vt:lpstr>
      <vt:lpstr>suvestine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2015-04-10T12:14:18Z</dcterms:modified>
</cp:coreProperties>
</file>