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65" windowWidth="14805" windowHeight="7950" activeTab="12"/>
  </bookViews>
  <sheets>
    <sheet name="01" sheetId="1" r:id="rId1"/>
    <sheet name="02" sheetId="2" r:id="rId2"/>
    <sheet name="03" sheetId="3" r:id="rId3"/>
    <sheet name="04" sheetId="4" r:id="rId4"/>
    <sheet name="05" sheetId="5" r:id="rId5"/>
    <sheet name="6" sheetId="6" r:id="rId6"/>
    <sheet name="7" sheetId="7" r:id="rId7"/>
    <sheet name="8" sheetId="8" r:id="rId8"/>
    <sheet name="9" sheetId="9" r:id="rId9"/>
    <sheet name="10" sheetId="10" r:id="rId10"/>
    <sheet name="11" sheetId="11" r:id="rId11"/>
    <sheet name="12" sheetId="12" r:id="rId12"/>
    <sheet name="suvestine" sheetId="13" r:id="rId13"/>
  </sheets>
  <calcPr calcId="145621"/>
</workbook>
</file>

<file path=xl/calcChain.xml><?xml version="1.0" encoding="utf-8"?>
<calcChain xmlns="http://schemas.openxmlformats.org/spreadsheetml/2006/main">
  <c r="G15" i="13" l="1"/>
  <c r="F15" i="13"/>
  <c r="H15" i="13" s="1"/>
  <c r="E15" i="13"/>
  <c r="D15" i="13"/>
  <c r="D17" i="13" s="1"/>
  <c r="C15" i="13"/>
  <c r="E28" i="12" l="1"/>
  <c r="E29" i="12"/>
  <c r="E34" i="11"/>
  <c r="E33" i="11"/>
  <c r="E27" i="10"/>
  <c r="E26" i="10"/>
  <c r="E34" i="9"/>
  <c r="E35" i="9"/>
  <c r="E32" i="8"/>
  <c r="E31" i="8"/>
  <c r="E25" i="7"/>
  <c r="E24" i="7"/>
  <c r="E27" i="6"/>
  <c r="E26" i="6"/>
  <c r="E37" i="5"/>
  <c r="E36" i="5"/>
  <c r="E46" i="4"/>
  <c r="E45" i="4"/>
  <c r="E28" i="3"/>
  <c r="E27" i="3"/>
  <c r="E26" i="2"/>
  <c r="E25" i="2"/>
  <c r="E18" i="1"/>
  <c r="E19" i="1" l="1"/>
</calcChain>
</file>

<file path=xl/sharedStrings.xml><?xml version="1.0" encoding="utf-8"?>
<sst xmlns="http://schemas.openxmlformats.org/spreadsheetml/2006/main" count="1201" uniqueCount="332">
  <si>
    <t>VILNIAUS SAVIVALDYBĖS GRIGIŠKIŲ VIDURINĖS MOKYKLOS</t>
  </si>
  <si>
    <t>Pagal supaprastintas pirkimų taisykles patvirtintas 2014 04 14 direktoriaus įsakymu Nr. V-140</t>
  </si>
  <si>
    <t>Eil. Nr.</t>
  </si>
  <si>
    <t>Pavadinimas</t>
  </si>
  <si>
    <t>Pirkimo data</t>
  </si>
  <si>
    <t>Pirkimo suma     EUR</t>
  </si>
  <si>
    <t>Pirkimo taisyklių punktas</t>
  </si>
  <si>
    <t>Pirkimo būdas</t>
  </si>
  <si>
    <t>Tipas</t>
  </si>
  <si>
    <t>BVŽP</t>
  </si>
  <si>
    <t>133,4</t>
  </si>
  <si>
    <t>Apklausos procedūra</t>
  </si>
  <si>
    <t>Paslaugos</t>
  </si>
  <si>
    <t>80522000-9</t>
  </si>
  <si>
    <t>Prekės</t>
  </si>
  <si>
    <t>30237000-9</t>
  </si>
  <si>
    <t>Plovimo priemonės</t>
  </si>
  <si>
    <t>39831200-8</t>
  </si>
  <si>
    <t>30237310-5</t>
  </si>
  <si>
    <r>
      <t xml:space="preserve">133.4. atliekant mažos vertės pirkimą, sudaromos sutarties vertė perkant prekes, paslaugas ar darbus </t>
    </r>
    <r>
      <rPr>
        <b/>
        <i/>
        <sz val="12"/>
        <color theme="1"/>
        <rFont val="Times New Roman"/>
        <family val="1"/>
        <charset val="186"/>
      </rPr>
      <t>neviršija 30 tūkst. litų be PVM;</t>
    </r>
  </si>
  <si>
    <r>
      <t>133.3. pirkimą būtina atlikti labai greitai. Šios aplinkybės negali priklausyti nuo VILNIAUS SAVIVALDYBĖS GRIGIŠKIŲ VIDURINĖS MOKYKLOS</t>
    </r>
    <r>
      <rPr>
        <sz val="10"/>
        <color theme="1"/>
        <rFont val="Times New Roman"/>
        <family val="1"/>
        <charset val="186"/>
      </rPr>
      <t xml:space="preserve"> </t>
    </r>
    <r>
      <rPr>
        <sz val="12"/>
        <color theme="1"/>
        <rFont val="Times New Roman"/>
        <family val="1"/>
        <charset val="186"/>
      </rPr>
      <t>delsimo ar neveiklumo;</t>
    </r>
  </si>
  <si>
    <t>133.1. yra tik konkretus tiekėjas, kuris gali pateikti reikalingas prekes, suteikti paslaugas ar atlikti darbus ir nėra jokios kitos priimtinos alternatyvos;</t>
  </si>
  <si>
    <r>
      <t xml:space="preserve">133.12. perkamos prekės remontui ir priežiūrai sudarant </t>
    </r>
    <r>
      <rPr>
        <b/>
        <sz val="12"/>
        <color theme="1"/>
        <rFont val="Times New Roman"/>
        <family val="1"/>
        <charset val="186"/>
      </rPr>
      <t>vieną sutartį metuose sumai iki 10000 Lt be PVM.</t>
    </r>
  </si>
  <si>
    <r>
      <t>133.6. VILNIAUS SAVIVALDYBĖS GRIGIŠKIŲ VIDURINĖ MOKYKLA</t>
    </r>
    <r>
      <rPr>
        <sz val="10"/>
        <color theme="1"/>
        <rFont val="Times New Roman"/>
        <family val="1"/>
        <charset val="186"/>
      </rPr>
      <t xml:space="preserve"> </t>
    </r>
    <r>
      <rPr>
        <sz val="12"/>
        <color theme="1"/>
        <rFont val="Times New Roman"/>
        <family val="1"/>
        <charset val="186"/>
      </rPr>
      <t>pagal ankstesnę sutartį iš kurio nors tiekėjo pirko prekių arba paslaugų ir nustatė, kad iš jo tikslinga pirkti papildomai, techniniu požiūriu derinant su jau turimomis prekėmis ir suteiktomis paslaugomis, ir jeigu ankstesnieji pirkimai buvo efektyvūs, iš esmės nekeičiant prekių ar paslaugų kainos ir kitų sąlygų. Tokių papildomų pirkimų vertė negali viršyti 30 procentų pradinės sutarties vertės;</t>
    </r>
  </si>
  <si>
    <t>2015 m. sausio mėn. pirkimų sąrašas</t>
  </si>
  <si>
    <r>
      <t>Tinklapio talpinimo paslaugos</t>
    </r>
    <r>
      <rPr>
        <u/>
        <sz val="12"/>
        <color theme="1"/>
        <rFont val="Times New Roman"/>
        <family val="1"/>
        <charset val="186"/>
      </rPr>
      <t xml:space="preserve"> </t>
    </r>
  </si>
  <si>
    <t>2015 01 13</t>
  </si>
  <si>
    <r>
      <t>Šiukšlių maišai</t>
    </r>
    <r>
      <rPr>
        <u/>
        <sz val="12"/>
        <color theme="1"/>
        <rFont val="Times New Roman"/>
        <family val="1"/>
        <charset val="186"/>
      </rPr>
      <t xml:space="preserve"> </t>
    </r>
  </si>
  <si>
    <t>19640000-4</t>
  </si>
  <si>
    <t>2015 02 13</t>
  </si>
  <si>
    <r>
      <t>Projektoriaus pagalbiniai įtaisai</t>
    </r>
    <r>
      <rPr>
        <u/>
        <sz val="12"/>
        <color theme="1"/>
        <rFont val="Times New Roman"/>
        <family val="1"/>
        <charset val="186"/>
      </rPr>
      <t xml:space="preserve"> </t>
    </r>
  </si>
  <si>
    <t>2015 02 25</t>
  </si>
  <si>
    <t>Apklausti trys tiekėjai</t>
  </si>
  <si>
    <t>Lemputės</t>
  </si>
  <si>
    <t>2015 02 23</t>
  </si>
  <si>
    <t>31531000-7</t>
  </si>
  <si>
    <t>Popierius</t>
  </si>
  <si>
    <t>2015 02 27</t>
  </si>
  <si>
    <t>30194320-4</t>
  </si>
  <si>
    <r>
      <t>Gesintuvų patikra</t>
    </r>
    <r>
      <rPr>
        <u/>
        <sz val="12"/>
        <color theme="1"/>
        <rFont val="Times New Roman"/>
        <family val="1"/>
        <charset val="186"/>
      </rPr>
      <t xml:space="preserve"> </t>
    </r>
  </si>
  <si>
    <t>45343220-1</t>
  </si>
  <si>
    <t>Projektoriaus remontas</t>
  </si>
  <si>
    <t>2015 03 02</t>
  </si>
  <si>
    <t>38652120-7</t>
  </si>
  <si>
    <t>2015 03 06</t>
  </si>
  <si>
    <r>
      <t>Spausdintuvų kasetės</t>
    </r>
    <r>
      <rPr>
        <u/>
        <sz val="10"/>
        <color theme="1"/>
        <rFont val="Times New Roman"/>
        <family val="1"/>
        <charset val="186"/>
      </rPr>
      <t xml:space="preserve"> </t>
    </r>
  </si>
  <si>
    <t>2015 03 18</t>
  </si>
  <si>
    <t>2015 03 31</t>
  </si>
  <si>
    <t>133,1</t>
  </si>
  <si>
    <t>2015 m.kovo mėn. pirkimų sąrašas</t>
  </si>
  <si>
    <t>2015 m. vasario mėn. pirkimų sąrašas</t>
  </si>
  <si>
    <t>2015 m.balandžio mėn. pirkimų sąrašas</t>
  </si>
  <si>
    <t>Buhalteriniai blankai</t>
  </si>
  <si>
    <t>2015 01 15</t>
  </si>
  <si>
    <t>22820000-4</t>
  </si>
  <si>
    <t>30197630-1</t>
  </si>
  <si>
    <t>2016 01 19</t>
  </si>
  <si>
    <t>Darbuotojų kvalifikacijos kėlimas</t>
  </si>
  <si>
    <t>2015 02 04</t>
  </si>
  <si>
    <t>Prekės floristikos pamokoms</t>
  </si>
  <si>
    <t>2015 02 18</t>
  </si>
  <si>
    <t>44333000-3</t>
  </si>
  <si>
    <t>2015 02 19</t>
  </si>
  <si>
    <t>19210000-1</t>
  </si>
  <si>
    <t>Mokymo reikmenys</t>
  </si>
  <si>
    <t>2015 03 03</t>
  </si>
  <si>
    <t>39162440-9</t>
  </si>
  <si>
    <t>Dažai</t>
  </si>
  <si>
    <t>44810000-1</t>
  </si>
  <si>
    <t>2015 03 12</t>
  </si>
  <si>
    <t>2015 03 13</t>
  </si>
  <si>
    <t>2015 04 01</t>
  </si>
  <si>
    <t>Kenkėjų kontrolės ir dizenfekcijos paslauga</t>
  </si>
  <si>
    <t>90670000-4</t>
  </si>
  <si>
    <t>Fanera</t>
  </si>
  <si>
    <t>44170000-2</t>
  </si>
  <si>
    <t>Toneris</t>
  </si>
  <si>
    <t>2015 04 07</t>
  </si>
  <si>
    <t>30125110-5</t>
  </si>
  <si>
    <t>Mokymo įranga</t>
  </si>
  <si>
    <t>2015 04 08</t>
  </si>
  <si>
    <t>39162000-5</t>
  </si>
  <si>
    <t>Prekės gražintos pagal garantiją</t>
  </si>
  <si>
    <t>Rėmeliai</t>
  </si>
  <si>
    <t>39298100-8</t>
  </si>
  <si>
    <t>Vaizdinės priemonės</t>
  </si>
  <si>
    <t>2015 04 15</t>
  </si>
  <si>
    <t>22315000-1</t>
  </si>
  <si>
    <t>22114300-5 39162100-6</t>
  </si>
  <si>
    <t>2015 04 16</t>
  </si>
  <si>
    <t>Mokymo įranga ir reagentai</t>
  </si>
  <si>
    <t>39162000-6</t>
  </si>
  <si>
    <t>2015 04 20</t>
  </si>
  <si>
    <t>2015 04 17</t>
  </si>
  <si>
    <t>Pašto ženklai</t>
  </si>
  <si>
    <t>22400000-4</t>
  </si>
  <si>
    <t>Projektoriai su priedais</t>
  </si>
  <si>
    <t>Elektroninis pirkimas</t>
  </si>
  <si>
    <t>Nr 227846</t>
  </si>
  <si>
    <t>38652100-1</t>
  </si>
  <si>
    <t>Mokymo priemonės</t>
  </si>
  <si>
    <t>2015 04 22</t>
  </si>
  <si>
    <t>Durų varščia</t>
  </si>
  <si>
    <t>44221210-0</t>
  </si>
  <si>
    <t>133,6</t>
  </si>
  <si>
    <t>2015 04 27</t>
  </si>
  <si>
    <t>Benzinas žoliapjovei</t>
  </si>
  <si>
    <t>2015 04 28</t>
  </si>
  <si>
    <t>09132000-3</t>
  </si>
  <si>
    <t>Kabelio kanalai</t>
  </si>
  <si>
    <t>44322300-6</t>
  </si>
  <si>
    <t>Kompiuterinė įranga</t>
  </si>
  <si>
    <t>2015 04 29</t>
  </si>
  <si>
    <t>30200000-1</t>
  </si>
  <si>
    <t>2015 04 30</t>
  </si>
  <si>
    <t>2015 m.gegužės mėn. pirkimų sąrašas</t>
  </si>
  <si>
    <t>2015 m.birželio mėn. pirkimų sąrašas</t>
  </si>
  <si>
    <t>Spausdintuvų kasėtės</t>
  </si>
  <si>
    <t>2015 05 04</t>
  </si>
  <si>
    <t>2015 05 08</t>
  </si>
  <si>
    <t>39298100-9</t>
  </si>
  <si>
    <t>2015 03 27</t>
  </si>
  <si>
    <t>Plakatai ,heraldika</t>
  </si>
  <si>
    <t>22000000-0</t>
  </si>
  <si>
    <t>Raštinės reikmenys, dažai</t>
  </si>
  <si>
    <t>30192700-8 44810000-1</t>
  </si>
  <si>
    <t>Elektrinė freza, dažai</t>
  </si>
  <si>
    <t>44810000-1  42652000-1</t>
  </si>
  <si>
    <t>30192700-8</t>
  </si>
  <si>
    <t>Ūkinės ir remonto prekės</t>
  </si>
  <si>
    <t>2015 05 21</t>
  </si>
  <si>
    <t>44111000-1</t>
  </si>
  <si>
    <t>Vazonai</t>
  </si>
  <si>
    <t>2015 05 20</t>
  </si>
  <si>
    <t>39298300-0</t>
  </si>
  <si>
    <t>Kalninė pušis</t>
  </si>
  <si>
    <t>03120000-8</t>
  </si>
  <si>
    <t>Kambarinė gėlė</t>
  </si>
  <si>
    <t>Lauko gėlė</t>
  </si>
  <si>
    <t>2015 05 17</t>
  </si>
  <si>
    <r>
      <t>Spausdintuvų kasetės</t>
    </r>
    <r>
      <rPr>
        <u/>
        <sz val="12"/>
        <color theme="1"/>
        <rFont val="Times New Roman"/>
        <family val="1"/>
        <charset val="186"/>
      </rPr>
      <t xml:space="preserve"> </t>
    </r>
  </si>
  <si>
    <t>2015 05 14</t>
  </si>
  <si>
    <t>Raštinės priemonės</t>
  </si>
  <si>
    <t>Dažai, tvirtinimo detalės</t>
  </si>
  <si>
    <t>2015 05 13</t>
  </si>
  <si>
    <t>44530000-4</t>
  </si>
  <si>
    <t>44810000-1                                 44530000-4</t>
  </si>
  <si>
    <t>39162100-6</t>
  </si>
  <si>
    <t>Statybinės medžiagos</t>
  </si>
  <si>
    <t>2015 05 06</t>
  </si>
  <si>
    <t>2015 05 02</t>
  </si>
  <si>
    <t>2015 06 02</t>
  </si>
  <si>
    <t>133.6</t>
  </si>
  <si>
    <t>30237300-2</t>
  </si>
  <si>
    <t>2015 06 03</t>
  </si>
  <si>
    <t>Detalės žoliapjovei</t>
  </si>
  <si>
    <t>09211100-2</t>
  </si>
  <si>
    <t>Grindų dangos</t>
  </si>
  <si>
    <t>2015 06 13</t>
  </si>
  <si>
    <t>44112200-0</t>
  </si>
  <si>
    <r>
      <t>Skelbimų lentos</t>
    </r>
    <r>
      <rPr>
        <u/>
        <sz val="12"/>
        <color theme="1"/>
        <rFont val="Times New Roman"/>
        <family val="1"/>
        <charset val="186"/>
      </rPr>
      <t xml:space="preserve"> </t>
    </r>
  </si>
  <si>
    <t>30192170-3</t>
  </si>
  <si>
    <t>Projektorius su tvirtinimo stovu</t>
  </si>
  <si>
    <r>
      <t>Mokykliniai baldai</t>
    </r>
    <r>
      <rPr>
        <u/>
        <sz val="12"/>
        <color theme="1"/>
        <rFont val="Times New Roman"/>
        <family val="1"/>
        <charset val="186"/>
      </rPr>
      <t xml:space="preserve"> </t>
    </r>
  </si>
  <si>
    <t>2015 06 26</t>
  </si>
  <si>
    <t>39160000-1</t>
  </si>
  <si>
    <t>2015 08 21</t>
  </si>
  <si>
    <t>2015 08 24</t>
  </si>
  <si>
    <t>Elektros šviestuvai ir priedai</t>
  </si>
  <si>
    <t>2015 08 25</t>
  </si>
  <si>
    <t>2015 06 12</t>
  </si>
  <si>
    <t>31520000-7</t>
  </si>
  <si>
    <t>Įvadinės spintos renovacija</t>
  </si>
  <si>
    <t>51110000-6</t>
  </si>
  <si>
    <t>Medinės durys su spyna ir vyriais</t>
  </si>
  <si>
    <t>2015 07 02</t>
  </si>
  <si>
    <t>44221200-7</t>
  </si>
  <si>
    <t>44221200-7   44500000-5</t>
  </si>
  <si>
    <t>Mokyklos iškabos gamyba ir montavimas</t>
  </si>
  <si>
    <t>2015 07 14</t>
  </si>
  <si>
    <t>44423450-0</t>
  </si>
  <si>
    <t>Varžų matavimas</t>
  </si>
  <si>
    <t>2015 07 15</t>
  </si>
  <si>
    <t>50711000-2</t>
  </si>
  <si>
    <t>Mokykliniai baldai</t>
  </si>
  <si>
    <t>2015 07 10</t>
  </si>
  <si>
    <t>Įvairios ūkio prekės</t>
  </si>
  <si>
    <t>2015 08 26</t>
  </si>
  <si>
    <t>Montažinės putos</t>
  </si>
  <si>
    <t>24910000-6</t>
  </si>
  <si>
    <t>Grąžtai</t>
  </si>
  <si>
    <t>2015 07 23</t>
  </si>
  <si>
    <t>43132300-0</t>
  </si>
  <si>
    <t>Fornitūra</t>
  </si>
  <si>
    <t>2015 08 19</t>
  </si>
  <si>
    <t>Heraldikos prekės</t>
  </si>
  <si>
    <t>2015 08 31</t>
  </si>
  <si>
    <t>35821000-5</t>
  </si>
  <si>
    <t>Guolių keitimas</t>
  </si>
  <si>
    <t>50532000-3</t>
  </si>
  <si>
    <t>Laminavimo vokeliai</t>
  </si>
  <si>
    <t>2015 09 08</t>
  </si>
  <si>
    <t>Durys</t>
  </si>
  <si>
    <t>Įrankių nuoma</t>
  </si>
  <si>
    <t>2015 09 12</t>
  </si>
  <si>
    <t>45500000-2</t>
  </si>
  <si>
    <t>VGA lizdas</t>
  </si>
  <si>
    <t>2015 09 15</t>
  </si>
  <si>
    <t>31711500-8</t>
  </si>
  <si>
    <t>Maitinimo šaltinis</t>
  </si>
  <si>
    <t>39100000-3</t>
  </si>
  <si>
    <t>Baldai, raštinės reikmenys</t>
  </si>
  <si>
    <t>2015 09 10</t>
  </si>
  <si>
    <t>30125120-8</t>
  </si>
  <si>
    <t>2015 09 03</t>
  </si>
  <si>
    <t>Sporto salės šviestuvų remontas</t>
  </si>
  <si>
    <t>2015 09 14</t>
  </si>
  <si>
    <t>50710000-5</t>
  </si>
  <si>
    <t>133.3</t>
  </si>
  <si>
    <t>Remonto darbai po varžų matavimų</t>
  </si>
  <si>
    <t>2015 08 06</t>
  </si>
  <si>
    <t>2015 06 20</t>
  </si>
  <si>
    <t>44531600-7   44532200-0</t>
  </si>
  <si>
    <t>Statybinės medžiagos ir įrankiai</t>
  </si>
  <si>
    <t>2015 06 10</t>
  </si>
  <si>
    <t>44111000-1   44511000-5</t>
  </si>
  <si>
    <t>Vadovėliai</t>
  </si>
  <si>
    <t>2015 05 07</t>
  </si>
  <si>
    <t>22111000-1</t>
  </si>
  <si>
    <t>2015 05 15</t>
  </si>
  <si>
    <t>2015 06 19</t>
  </si>
  <si>
    <t>2015 m.rugpjūčio mėn. pirkimų sąrašas</t>
  </si>
  <si>
    <t>2015 m.liepos mėn. pirkimų sąrašas</t>
  </si>
  <si>
    <t>2015 m.rugsėjo mėn. pirkimų sąrašas</t>
  </si>
  <si>
    <t>Įgarsinimo įranga aktų salei</t>
  </si>
  <si>
    <t>2015 09 01</t>
  </si>
  <si>
    <t>2015 m.spalio mėn. pirkimų sąrašas</t>
  </si>
  <si>
    <t xml:space="preserve"> </t>
  </si>
  <si>
    <t>Kabelis</t>
  </si>
  <si>
    <t>44321000-6</t>
  </si>
  <si>
    <t>2015 12 01</t>
  </si>
  <si>
    <t>Elektroninės detalės</t>
  </si>
  <si>
    <t>31224400-6</t>
  </si>
  <si>
    <t>2015 12 02</t>
  </si>
  <si>
    <t>PC remontas</t>
  </si>
  <si>
    <t>50320000-4</t>
  </si>
  <si>
    <t>2015 12 06</t>
  </si>
  <si>
    <t>Raštinės prekės</t>
  </si>
  <si>
    <t>Produktai svečių priėmimui</t>
  </si>
  <si>
    <t>2015 09 20</t>
  </si>
  <si>
    <t>15800000-6</t>
  </si>
  <si>
    <t>2015 09 11</t>
  </si>
  <si>
    <t>Audinys</t>
  </si>
  <si>
    <t>Higijenos reikmenys</t>
  </si>
  <si>
    <t>2015 11 04</t>
  </si>
  <si>
    <t>33760000-5</t>
  </si>
  <si>
    <t>Langų žaliuzės</t>
  </si>
  <si>
    <t>2015 11 11</t>
  </si>
  <si>
    <t>39515400-9</t>
  </si>
  <si>
    <t>2015 11 10</t>
  </si>
  <si>
    <t>Reklaminė lentelė</t>
  </si>
  <si>
    <t>39294100-0</t>
  </si>
  <si>
    <t>Baldai</t>
  </si>
  <si>
    <t>Siūvimo paslaugos</t>
  </si>
  <si>
    <t>2015 11 13</t>
  </si>
  <si>
    <t>98393000-4</t>
  </si>
  <si>
    <t>2015 11 07</t>
  </si>
  <si>
    <t>Svogūninės gėlės</t>
  </si>
  <si>
    <t>03121100-6</t>
  </si>
  <si>
    <t>2015 11 18</t>
  </si>
  <si>
    <t>Projektorių pultai</t>
  </si>
  <si>
    <t>Pašto siunta</t>
  </si>
  <si>
    <t>2015 11 20</t>
  </si>
  <si>
    <t>64110000-0</t>
  </si>
  <si>
    <t>2015 09 17</t>
  </si>
  <si>
    <t>Suvenyrai</t>
  </si>
  <si>
    <t>31630000-1</t>
  </si>
  <si>
    <t>2015 11 17</t>
  </si>
  <si>
    <t>2015 11 02</t>
  </si>
  <si>
    <t>2015 11 05</t>
  </si>
  <si>
    <t>Projektoriai ir PC</t>
  </si>
  <si>
    <t>38652100-1 30213100-6</t>
  </si>
  <si>
    <t>2015 08 13</t>
  </si>
  <si>
    <t>2015 08 28</t>
  </si>
  <si>
    <t>Atvirukai</t>
  </si>
  <si>
    <t>22310000-6</t>
  </si>
  <si>
    <t>2015 11 23</t>
  </si>
  <si>
    <t>2015 11 06</t>
  </si>
  <si>
    <t>Tinklapio talpinimo paslaugos</t>
  </si>
  <si>
    <t>2015 10 06</t>
  </si>
  <si>
    <t>72222300-0</t>
  </si>
  <si>
    <t>2015 10 13</t>
  </si>
  <si>
    <t>Spyna</t>
  </si>
  <si>
    <t>44521100-9</t>
  </si>
  <si>
    <t>2015 10 05</t>
  </si>
  <si>
    <t>Printerio kasėtės</t>
  </si>
  <si>
    <t>30192113-6</t>
  </si>
  <si>
    <t>2015 10 29</t>
  </si>
  <si>
    <t>2015 10 12</t>
  </si>
  <si>
    <t>2015 10 22</t>
  </si>
  <si>
    <t>2015 10 26</t>
  </si>
  <si>
    <t>2015 10 27</t>
  </si>
  <si>
    <t>2015 07 28</t>
  </si>
  <si>
    <t>Dokumentų registracija</t>
  </si>
  <si>
    <t>133.1</t>
  </si>
  <si>
    <t>Stambiagabaričių šiukšlių išvežimas</t>
  </si>
  <si>
    <t>2015 07 31</t>
  </si>
  <si>
    <t>90511300-5</t>
  </si>
  <si>
    <t>Avarijos likvidavimas</t>
  </si>
  <si>
    <t>2015 12 18</t>
  </si>
  <si>
    <t>2015 12 16</t>
  </si>
  <si>
    <t>2015 12 23</t>
  </si>
  <si>
    <t>PC kolonėlės</t>
  </si>
  <si>
    <t>30237200-1</t>
  </si>
  <si>
    <t>2015 12 28</t>
  </si>
  <si>
    <t>2015 12 29</t>
  </si>
  <si>
    <t>Plovimo priemonės,valymo reikmenys</t>
  </si>
  <si>
    <t>39831200-8 39224300-1</t>
  </si>
  <si>
    <t>2015 m.gruodžio mėn. pirkimų sąrašas</t>
  </si>
  <si>
    <t>2015 m.lapkričio mėn. pirkimų sąrašas</t>
  </si>
  <si>
    <t>2015 12 08</t>
  </si>
  <si>
    <t>2015 12 10</t>
  </si>
  <si>
    <t>2015 12 22</t>
  </si>
  <si>
    <t>mėn.</t>
  </si>
  <si>
    <t>Darbai</t>
  </si>
  <si>
    <t>paslaugos</t>
  </si>
  <si>
    <t>prekės</t>
  </si>
  <si>
    <t>tam tarpe elektroniniai pirkimai</t>
  </si>
  <si>
    <t>pirkimu sk</t>
  </si>
  <si>
    <t>prekių pirkimų sk</t>
  </si>
  <si>
    <t>Viso</t>
  </si>
  <si>
    <t>Viso pirkimų:</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</si>
</sst>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quot;_-;\-* #,##0.00\ &quot;€&quot;_-;_-* &quot;-&quot;??\ &quot;€&quot;_-;_-@_-"/>
  </numFmts>
  <fonts count="15" x14ac:knownFonts="1">
    <font>
      <sz val="11"/>
      <color theme="1"/>
      <name val="Calibri"/>
      <family val="2"/>
      <scheme val="minor"/>
    </font>
    <font>
      <sz val="12"/>
      <color theme="1"/>
      <name val="Times New Roman"/>
      <family val="1"/>
      <charset val="186"/>
    </font>
    <font>
      <b/>
      <sz val="12"/>
      <color theme="1"/>
      <name val="Times New Roman"/>
      <family val="1"/>
      <charset val="186"/>
    </font>
    <font>
      <b/>
      <sz val="11"/>
      <color theme="1"/>
      <name val="Times New Roman"/>
      <family val="1"/>
      <charset val="186"/>
    </font>
    <font>
      <sz val="8.5"/>
      <color rgb="FF000000"/>
      <name val="Verdana"/>
      <family val="2"/>
      <charset val="186"/>
    </font>
    <font>
      <sz val="10"/>
      <color theme="1"/>
      <name val="Arial"/>
      <family val="2"/>
      <charset val="186"/>
    </font>
    <font>
      <b/>
      <i/>
      <sz val="12"/>
      <color theme="1"/>
      <name val="Times New Roman"/>
      <family val="1"/>
      <charset val="186"/>
    </font>
    <font>
      <sz val="10"/>
      <color theme="1"/>
      <name val="Times New Roman"/>
      <family val="1"/>
      <charset val="186"/>
    </font>
    <font>
      <u/>
      <sz val="12"/>
      <color theme="1"/>
      <name val="Times New Roman"/>
      <family val="1"/>
      <charset val="186"/>
    </font>
    <font>
      <u/>
      <sz val="10"/>
      <color theme="1"/>
      <name val="Times New Roman"/>
      <family val="1"/>
      <charset val="186"/>
    </font>
    <font>
      <sz val="11"/>
      <color theme="1"/>
      <name val="Calibri"/>
      <family val="2"/>
      <scheme val="minor"/>
    </font>
    <font>
      <sz val="10"/>
      <color theme="1"/>
      <name val="Courier New"/>
      <family val="3"/>
      <charset val="186"/>
    </font>
    <font>
      <sz val="12"/>
      <color rgb="FF000000"/>
      <name val="Times New Roman"/>
      <family val="1"/>
      <charset val="186"/>
    </font>
    <font>
      <sz val="12"/>
      <name val="Times New Roman"/>
      <family val="1"/>
      <charset val="186"/>
    </font>
    <font>
      <b/>
      <sz val="12"/>
      <name val="Times New Roman"/>
      <family val="1"/>
      <charset val="186"/>
    </font>
  </fonts>
  <fills count="2">
    <fill>
      <patternFill patternType="none"/>
    </fill>
    <fill>
      <patternFill patternType="gray125"/>
    </fill>
  </fills>
  <borders count="1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0" fillId="0" borderId="0" applyFont="0" applyFill="0" applyBorder="0" applyAlignment="0" applyProtection="0"/>
  </cellStyleXfs>
  <cellXfs count="98">
    <xf numFmtId="0" fontId="0" fillId="0" borderId="0" xfId="0"/>
    <xf numFmtId="0" fontId="1" fillId="0" borderId="0" xfId="0" applyFont="1"/>
    <xf numFmtId="0" fontId="2" fillId="0" borderId="0" xfId="0" applyFont="1" applyAlignment="1"/>
    <xf numFmtId="0" fontId="2" fillId="0" borderId="0" xfId="0" applyFont="1" applyAlignment="1">
      <alignment horizontal="center"/>
    </xf>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49" fontId="2" fillId="0" borderId="1" xfId="0" applyNumberFormat="1" applyFont="1" applyBorder="1" applyAlignment="1">
      <alignment horizontal="center" vertical="top" wrapText="1"/>
    </xf>
    <xf numFmtId="0" fontId="4" fillId="0" borderId="4" xfId="0" applyFont="1" applyBorder="1" applyAlignment="1">
      <alignment horizontal="center" vertical="top" wrapText="1"/>
    </xf>
    <xf numFmtId="0" fontId="1" fillId="0" borderId="1" xfId="0" applyFont="1" applyBorder="1" applyAlignment="1">
      <alignment wrapText="1"/>
    </xf>
    <xf numFmtId="0" fontId="1" fillId="0" borderId="1" xfId="0" applyFont="1" applyBorder="1"/>
    <xf numFmtId="0" fontId="2" fillId="0" borderId="1" xfId="0" applyFont="1" applyBorder="1" applyAlignment="1">
      <alignment vertical="top"/>
    </xf>
    <xf numFmtId="0" fontId="5" fillId="0" borderId="1" xfId="0" applyFont="1" applyBorder="1" applyAlignment="1">
      <alignment vertical="top"/>
    </xf>
    <xf numFmtId="0" fontId="1" fillId="0" borderId="1" xfId="0" applyFont="1" applyBorder="1" applyAlignment="1">
      <alignment vertical="top"/>
    </xf>
    <xf numFmtId="0" fontId="1" fillId="0" borderId="0" xfId="0" applyFont="1" applyAlignment="1">
      <alignment vertical="top"/>
    </xf>
    <xf numFmtId="0" fontId="2" fillId="0" borderId="1" xfId="0" applyFont="1" applyBorder="1" applyAlignment="1">
      <alignment horizontal="center" vertical="top" wrapText="1"/>
    </xf>
    <xf numFmtId="0" fontId="1" fillId="0" borderId="1" xfId="0" applyFont="1" applyBorder="1" applyAlignment="1">
      <alignment vertical="top" wrapText="1"/>
    </xf>
    <xf numFmtId="0" fontId="5" fillId="0" borderId="1" xfId="0" applyFont="1" applyBorder="1" applyAlignment="1">
      <alignment vertical="top" wrapText="1"/>
    </xf>
    <xf numFmtId="0" fontId="2" fillId="0" borderId="0" xfId="0" applyFont="1" applyAlignment="1">
      <alignment horizontal="center"/>
    </xf>
    <xf numFmtId="0" fontId="2" fillId="0" borderId="1" xfId="0" applyFont="1" applyBorder="1" applyAlignment="1">
      <alignment horizontal="center" vertical="top"/>
    </xf>
    <xf numFmtId="0" fontId="2" fillId="0" borderId="0" xfId="0" applyFont="1" applyAlignment="1">
      <alignment horizontal="center"/>
    </xf>
    <xf numFmtId="0" fontId="1" fillId="0" borderId="3" xfId="0" applyFont="1" applyBorder="1" applyAlignment="1">
      <alignment vertical="top" wrapText="1"/>
    </xf>
    <xf numFmtId="0" fontId="2" fillId="0" borderId="3" xfId="0" applyFont="1" applyBorder="1" applyAlignment="1">
      <alignment vertical="top"/>
    </xf>
    <xf numFmtId="49" fontId="2" fillId="0" borderId="3" xfId="0" applyNumberFormat="1" applyFont="1" applyBorder="1" applyAlignment="1">
      <alignment horizontal="center" vertical="top" wrapText="1"/>
    </xf>
    <xf numFmtId="0" fontId="5" fillId="0" borderId="3" xfId="0" applyFont="1" applyBorder="1" applyAlignment="1">
      <alignment vertical="top"/>
    </xf>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49" fontId="1" fillId="0" borderId="1" xfId="0" applyNumberFormat="1" applyFont="1" applyBorder="1" applyAlignment="1">
      <alignment horizontal="center" vertical="top" wrapText="1"/>
    </xf>
    <xf numFmtId="0" fontId="3" fillId="0" borderId="3" xfId="0" applyFont="1" applyBorder="1" applyAlignment="1">
      <alignment horizontal="center" vertical="top" wrapText="1"/>
    </xf>
    <xf numFmtId="0" fontId="2" fillId="0" borderId="0" xfId="0" applyFont="1" applyAlignment="1">
      <alignment horizontal="center"/>
    </xf>
    <xf numFmtId="0" fontId="1" fillId="0" borderId="0" xfId="0" applyFont="1" applyAlignment="1">
      <alignment horizontal="center" vertical="top"/>
    </xf>
    <xf numFmtId="0" fontId="5" fillId="0" borderId="0" xfId="0" applyFont="1"/>
    <xf numFmtId="0" fontId="1" fillId="0" borderId="6" xfId="0" applyFont="1" applyBorder="1" applyAlignment="1">
      <alignment vertical="top"/>
    </xf>
    <xf numFmtId="0" fontId="11" fillId="0" borderId="1" xfId="0" applyFont="1" applyBorder="1" applyAlignment="1">
      <alignment vertical="top"/>
    </xf>
    <xf numFmtId="0" fontId="1" fillId="0" borderId="0" xfId="0" applyFont="1" applyAlignment="1">
      <alignment wrapText="1"/>
    </xf>
    <xf numFmtId="0" fontId="5" fillId="0" borderId="0" xfId="0" applyFont="1" applyAlignment="1">
      <alignment vertical="top" wrapText="1"/>
    </xf>
    <xf numFmtId="0" fontId="12" fillId="0" borderId="1" xfId="0" applyFont="1" applyBorder="1" applyAlignment="1">
      <alignment vertical="top"/>
    </xf>
    <xf numFmtId="0" fontId="11" fillId="0" borderId="0" xfId="0" applyFont="1" applyAlignment="1">
      <alignment vertical="top" wrapText="1"/>
    </xf>
    <xf numFmtId="0" fontId="11" fillId="0" borderId="1" xfId="0" applyFont="1" applyBorder="1" applyAlignment="1">
      <alignment vertical="top" wrapText="1"/>
    </xf>
    <xf numFmtId="0" fontId="1" fillId="0" borderId="1" xfId="0" applyFont="1" applyBorder="1" applyAlignment="1">
      <alignment horizontal="center" vertical="top"/>
    </xf>
    <xf numFmtId="0" fontId="1" fillId="0" borderId="0" xfId="0" applyFont="1" applyAlignment="1">
      <alignment vertical="top" wrapText="1"/>
    </xf>
    <xf numFmtId="0" fontId="1" fillId="0" borderId="3" xfId="0" applyFont="1" applyBorder="1" applyAlignment="1">
      <alignment vertical="top"/>
    </xf>
    <xf numFmtId="0" fontId="1" fillId="0" borderId="7" xfId="0" applyFont="1" applyBorder="1" applyAlignment="1">
      <alignment vertical="top"/>
    </xf>
    <xf numFmtId="0" fontId="1" fillId="0" borderId="2" xfId="0" applyFont="1" applyBorder="1" applyAlignment="1">
      <alignment vertical="top"/>
    </xf>
    <xf numFmtId="0" fontId="2" fillId="0" borderId="3" xfId="0" applyFont="1" applyBorder="1" applyAlignment="1">
      <alignment vertical="top" wrapText="1"/>
    </xf>
    <xf numFmtId="0" fontId="2" fillId="0" borderId="1" xfId="0" applyFont="1" applyBorder="1" applyAlignment="1">
      <alignment vertical="top" wrapText="1"/>
    </xf>
    <xf numFmtId="49" fontId="2" fillId="0" borderId="1" xfId="0" applyNumberFormat="1" applyFont="1" applyBorder="1" applyAlignment="1">
      <alignment vertical="top" wrapText="1"/>
    </xf>
    <xf numFmtId="0" fontId="2" fillId="0" borderId="4" xfId="0" applyFont="1" applyBorder="1" applyAlignment="1">
      <alignment vertical="top" wrapText="1"/>
    </xf>
    <xf numFmtId="0" fontId="2" fillId="0" borderId="2" xfId="0" applyFont="1" applyBorder="1" applyAlignment="1">
      <alignment vertical="top" wrapText="1"/>
    </xf>
    <xf numFmtId="49" fontId="2" fillId="0" borderId="3" xfId="0" applyNumberFormat="1" applyFont="1" applyBorder="1" applyAlignment="1">
      <alignment vertical="top" wrapText="1"/>
    </xf>
    <xf numFmtId="0" fontId="1" fillId="0" borderId="4" xfId="0" applyFont="1" applyBorder="1" applyAlignment="1">
      <alignment vertical="top" wrapText="1"/>
    </xf>
    <xf numFmtId="0" fontId="12" fillId="0" borderId="4" xfId="0" applyFont="1" applyBorder="1" applyAlignment="1">
      <alignment vertical="top" wrapText="1"/>
    </xf>
    <xf numFmtId="0" fontId="5" fillId="0" borderId="0" xfId="0" applyFont="1" applyAlignment="1"/>
    <xf numFmtId="0" fontId="5" fillId="0" borderId="0" xfId="0" applyFont="1" applyAlignment="1">
      <alignment horizontal="center"/>
    </xf>
    <xf numFmtId="0" fontId="0" fillId="0" borderId="1" xfId="0" applyBorder="1" applyAlignment="1">
      <alignment horizontal="center" vertical="top"/>
    </xf>
    <xf numFmtId="0" fontId="0" fillId="0" borderId="7" xfId="0" applyBorder="1" applyAlignment="1">
      <alignment vertical="top"/>
    </xf>
    <xf numFmtId="0" fontId="0" fillId="0" borderId="8" xfId="0" applyBorder="1" applyAlignment="1">
      <alignment vertical="top"/>
    </xf>
    <xf numFmtId="0" fontId="0" fillId="0" borderId="1" xfId="0" applyBorder="1" applyAlignment="1">
      <alignment vertical="top"/>
    </xf>
    <xf numFmtId="0" fontId="1" fillId="0" borderId="0" xfId="0" applyFont="1" applyBorder="1" applyAlignment="1">
      <alignment vertical="top" wrapText="1"/>
    </xf>
    <xf numFmtId="0" fontId="1" fillId="0" borderId="0" xfId="0" applyFont="1" applyBorder="1" applyAlignment="1">
      <alignment vertical="top"/>
    </xf>
    <xf numFmtId="0" fontId="13" fillId="0" borderId="0" xfId="0" applyFont="1" applyAlignment="1">
      <alignment vertical="top" wrapText="1"/>
    </xf>
    <xf numFmtId="0" fontId="14" fillId="0" borderId="1" xfId="0" applyFont="1" applyBorder="1" applyAlignment="1">
      <alignment vertical="top" wrapText="1"/>
    </xf>
    <xf numFmtId="0" fontId="13" fillId="0" borderId="1" xfId="0" applyFont="1" applyBorder="1" applyAlignment="1">
      <alignment vertical="top"/>
    </xf>
    <xf numFmtId="49" fontId="14" fillId="0" borderId="1" xfId="0" applyNumberFormat="1" applyFont="1" applyBorder="1" applyAlignment="1">
      <alignment vertical="top" wrapText="1"/>
    </xf>
    <xf numFmtId="0" fontId="14" fillId="0" borderId="4" xfId="0" applyFont="1" applyBorder="1" applyAlignment="1">
      <alignment vertical="top" wrapText="1"/>
    </xf>
    <xf numFmtId="0" fontId="2" fillId="0" borderId="0" xfId="0" applyFont="1" applyBorder="1" applyAlignment="1">
      <alignment horizontal="center" vertical="top" wrapText="1"/>
    </xf>
    <xf numFmtId="0" fontId="2" fillId="0" borderId="0" xfId="0" applyFont="1" applyBorder="1" applyAlignment="1">
      <alignment vertical="top" wrapText="1"/>
    </xf>
    <xf numFmtId="0" fontId="2" fillId="0" borderId="0" xfId="0" applyFont="1" applyBorder="1" applyAlignment="1">
      <alignment vertical="top"/>
    </xf>
    <xf numFmtId="49" fontId="2" fillId="0" borderId="0" xfId="0" applyNumberFormat="1" applyFont="1" applyBorder="1" applyAlignment="1">
      <alignment vertical="top" wrapText="1"/>
    </xf>
    <xf numFmtId="0" fontId="13" fillId="0" borderId="1" xfId="0" applyFont="1" applyBorder="1" applyAlignment="1">
      <alignment vertical="top" wrapText="1"/>
    </xf>
    <xf numFmtId="0" fontId="14" fillId="0" borderId="3" xfId="0" applyFont="1" applyBorder="1" applyAlignment="1">
      <alignment vertical="top"/>
    </xf>
    <xf numFmtId="0" fontId="1" fillId="0" borderId="6" xfId="0" applyFont="1" applyBorder="1" applyAlignment="1">
      <alignment vertical="top" wrapText="1"/>
    </xf>
    <xf numFmtId="0" fontId="2" fillId="0" borderId="0" xfId="0" applyFont="1" applyAlignment="1">
      <alignment horizontal="center"/>
    </xf>
    <xf numFmtId="0" fontId="3" fillId="0" borderId="4" xfId="0" applyFont="1" applyBorder="1" applyAlignment="1">
      <alignment horizontal="center" vertical="top" wrapText="1"/>
    </xf>
    <xf numFmtId="0" fontId="5" fillId="0" borderId="3" xfId="0" applyFont="1" applyBorder="1" applyAlignment="1">
      <alignment vertical="top" wrapText="1"/>
    </xf>
    <xf numFmtId="0" fontId="1" fillId="0" borderId="3" xfId="0" applyFont="1" applyBorder="1" applyAlignment="1">
      <alignment horizontal="center" vertical="top"/>
    </xf>
    <xf numFmtId="0" fontId="11" fillId="0" borderId="3" xfId="0" applyFont="1" applyBorder="1" applyAlignment="1">
      <alignment vertical="top" wrapText="1"/>
    </xf>
    <xf numFmtId="0" fontId="3" fillId="0" borderId="0" xfId="0" applyFont="1" applyBorder="1" applyAlignment="1">
      <alignment horizontal="center" vertical="top" wrapText="1"/>
    </xf>
    <xf numFmtId="0" fontId="1" fillId="0" borderId="0" xfId="0" applyFont="1" applyBorder="1"/>
    <xf numFmtId="0" fontId="2" fillId="0" borderId="0" xfId="0" applyFont="1" applyBorder="1" applyAlignment="1">
      <alignment horizontal="center" vertical="top"/>
    </xf>
    <xf numFmtId="49" fontId="2" fillId="0" borderId="0" xfId="0" applyNumberFormat="1" applyFont="1" applyBorder="1" applyAlignment="1">
      <alignment horizontal="center" vertical="top" wrapText="1"/>
    </xf>
    <xf numFmtId="0" fontId="5" fillId="0" borderId="0" xfId="0" applyFont="1" applyBorder="1" applyAlignment="1">
      <alignment vertical="top"/>
    </xf>
    <xf numFmtId="0" fontId="1" fillId="0" borderId="0" xfId="0" applyFont="1" applyBorder="1" applyAlignment="1">
      <alignment horizontal="center" vertical="top" wrapText="1"/>
    </xf>
    <xf numFmtId="0" fontId="2" fillId="0" borderId="0" xfId="0" applyFont="1" applyAlignment="1">
      <alignment vertical="top"/>
    </xf>
    <xf numFmtId="0" fontId="0" fillId="0" borderId="9" xfId="0" applyBorder="1" applyAlignment="1">
      <alignment horizontal="center" vertical="center"/>
    </xf>
    <xf numFmtId="0" fontId="0" fillId="0" borderId="9" xfId="0" applyBorder="1" applyAlignment="1">
      <alignment wrapText="1"/>
    </xf>
    <xf numFmtId="0" fontId="0" fillId="0" borderId="9" xfId="0" applyFill="1" applyBorder="1" applyAlignment="1">
      <alignment horizontal="center" vertical="center"/>
    </xf>
    <xf numFmtId="0" fontId="0" fillId="0" borderId="9" xfId="0" applyFill="1" applyBorder="1" applyAlignment="1">
      <alignment horizontal="center" vertical="center" wrapText="1"/>
    </xf>
    <xf numFmtId="0" fontId="0" fillId="0" borderId="9" xfId="0" applyBorder="1"/>
    <xf numFmtId="0" fontId="0" fillId="0" borderId="9" xfId="0" applyFill="1" applyBorder="1"/>
    <xf numFmtId="0" fontId="1" fillId="0" borderId="0" xfId="0" applyFont="1" applyAlignment="1">
      <alignment horizontal="center" wrapText="1"/>
    </xf>
    <xf numFmtId="0" fontId="2" fillId="0" borderId="0" xfId="0" applyFont="1" applyAlignment="1">
      <alignment horizontal="center"/>
    </xf>
    <xf numFmtId="0" fontId="0" fillId="0" borderId="0" xfId="0" applyAlignment="1">
      <alignment horizontal="center"/>
    </xf>
    <xf numFmtId="0" fontId="1" fillId="0" borderId="0" xfId="0" applyFont="1" applyAlignment="1">
      <alignment horizontal="center" vertical="center" wrapText="1"/>
    </xf>
    <xf numFmtId="0" fontId="1" fillId="0" borderId="0" xfId="0" applyFont="1" applyAlignment="1">
      <alignment horizontal="center"/>
    </xf>
    <xf numFmtId="44" fontId="0" fillId="0" borderId="5" xfId="1" applyFont="1" applyBorder="1" applyAlignment="1">
      <alignment horizontal="center" wrapText="1"/>
    </xf>
    <xf numFmtId="44" fontId="0" fillId="0" borderId="2" xfId="1"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workbookViewId="0">
      <selection activeCell="B7" sqref="B7:H7"/>
    </sheetView>
  </sheetViews>
  <sheetFormatPr defaultRowHeight="15" x14ac:dyDescent="0.25"/>
  <cols>
    <col min="1" max="1" width="4.85546875" customWidth="1"/>
    <col min="2" max="2" width="16.5703125" customWidth="1"/>
    <col min="3" max="3" width="11" customWidth="1"/>
    <col min="4" max="4" width="9" customWidth="1"/>
    <col min="5" max="5" width="10" customWidth="1"/>
    <col min="6" max="6" width="11.5703125" customWidth="1"/>
    <col min="7" max="7" width="10.85546875" customWidth="1"/>
    <col min="8" max="8" width="12.42578125" customWidth="1"/>
  </cols>
  <sheetData>
    <row r="1" spans="1:10" ht="15.75" x14ac:dyDescent="0.25">
      <c r="A1" s="1"/>
    </row>
    <row r="2" spans="1:10" ht="15.75" x14ac:dyDescent="0.25">
      <c r="A2" s="2" t="s">
        <v>0</v>
      </c>
      <c r="B2" s="2"/>
      <c r="C2" s="2"/>
      <c r="D2" s="2"/>
      <c r="E2" s="2"/>
      <c r="F2" s="2"/>
      <c r="G2" s="2"/>
    </row>
    <row r="3" spans="1:10" ht="15.75" x14ac:dyDescent="0.25">
      <c r="A3" s="92" t="s">
        <v>24</v>
      </c>
      <c r="B3" s="92"/>
      <c r="C3" s="92"/>
      <c r="D3" s="92"/>
      <c r="E3" s="92"/>
      <c r="F3" s="92"/>
    </row>
    <row r="4" spans="1:10" ht="15.75" x14ac:dyDescent="0.25">
      <c r="A4" s="3"/>
      <c r="B4" s="93" t="s">
        <v>1</v>
      </c>
      <c r="C4" s="93"/>
      <c r="D4" s="93"/>
      <c r="E4" s="93"/>
      <c r="F4" s="93"/>
      <c r="G4" s="93"/>
      <c r="H4" s="93"/>
    </row>
    <row r="5" spans="1:10" ht="16.5" thickBot="1" x14ac:dyDescent="0.3">
      <c r="A5" s="3"/>
    </row>
    <row r="6" spans="1:10" ht="43.5" thickBot="1" x14ac:dyDescent="0.3">
      <c r="A6" s="4" t="s">
        <v>2</v>
      </c>
      <c r="B6" s="5" t="s">
        <v>3</v>
      </c>
      <c r="C6" s="5" t="s">
        <v>4</v>
      </c>
      <c r="D6" s="5" t="s">
        <v>5</v>
      </c>
      <c r="E6" s="5" t="s">
        <v>6</v>
      </c>
      <c r="F6" s="5" t="s">
        <v>7</v>
      </c>
      <c r="G6" s="5" t="s">
        <v>8</v>
      </c>
      <c r="H6" s="5" t="s">
        <v>9</v>
      </c>
    </row>
    <row r="7" spans="1:10" ht="48" thickBot="1" x14ac:dyDescent="0.3">
      <c r="A7" s="6">
        <v>1</v>
      </c>
      <c r="B7" s="10" t="s">
        <v>25</v>
      </c>
      <c r="C7" s="27" t="s">
        <v>26</v>
      </c>
      <c r="D7" s="14">
        <v>69.03</v>
      </c>
      <c r="E7" s="28" t="s">
        <v>10</v>
      </c>
      <c r="F7" s="27" t="s">
        <v>11</v>
      </c>
      <c r="G7" s="27" t="s">
        <v>12</v>
      </c>
      <c r="H7" s="9" t="s">
        <v>13</v>
      </c>
    </row>
    <row r="8" spans="1:10" ht="32.25" thickBot="1" x14ac:dyDescent="0.3">
      <c r="A8" s="6">
        <v>2</v>
      </c>
      <c r="B8" s="26" t="s">
        <v>52</v>
      </c>
      <c r="C8" s="26" t="s">
        <v>53</v>
      </c>
      <c r="D8" s="26">
        <v>19.36</v>
      </c>
      <c r="E8" s="28" t="s">
        <v>10</v>
      </c>
      <c r="F8" s="27" t="s">
        <v>11</v>
      </c>
      <c r="G8" s="26" t="s">
        <v>14</v>
      </c>
      <c r="H8" s="26" t="s">
        <v>54</v>
      </c>
    </row>
    <row r="9" spans="1:10" ht="32.25" thickBot="1" x14ac:dyDescent="0.3">
      <c r="A9" s="6">
        <v>3</v>
      </c>
      <c r="B9" s="26" t="s">
        <v>36</v>
      </c>
      <c r="C9" s="26" t="s">
        <v>56</v>
      </c>
      <c r="D9" s="26">
        <v>55.54</v>
      </c>
      <c r="E9" s="28" t="s">
        <v>10</v>
      </c>
      <c r="F9" s="27" t="s">
        <v>11</v>
      </c>
      <c r="G9" s="26" t="s">
        <v>14</v>
      </c>
      <c r="H9" s="26" t="s">
        <v>55</v>
      </c>
    </row>
    <row r="10" spans="1:10" ht="30" customHeight="1" x14ac:dyDescent="0.25">
      <c r="A10" s="91" t="s">
        <v>19</v>
      </c>
      <c r="B10" s="91"/>
      <c r="C10" s="91"/>
      <c r="D10" s="91"/>
      <c r="E10" s="91"/>
      <c r="F10" s="91"/>
      <c r="G10" s="91"/>
      <c r="H10" s="91"/>
      <c r="I10" s="91"/>
      <c r="J10" s="91"/>
    </row>
    <row r="11" spans="1:10" ht="28.5" customHeight="1" x14ac:dyDescent="0.25">
      <c r="A11" s="94" t="s">
        <v>20</v>
      </c>
      <c r="B11" s="94"/>
      <c r="C11" s="94"/>
      <c r="D11" s="94"/>
      <c r="E11" s="94"/>
      <c r="F11" s="94"/>
      <c r="G11" s="94"/>
      <c r="H11" s="94"/>
      <c r="I11" s="94"/>
      <c r="J11" s="94"/>
    </row>
    <row r="12" spans="1:10" ht="30.75" customHeight="1" x14ac:dyDescent="0.25">
      <c r="A12" s="94" t="s">
        <v>21</v>
      </c>
      <c r="B12" s="94"/>
      <c r="C12" s="94"/>
      <c r="D12" s="94"/>
      <c r="E12" s="94"/>
      <c r="F12" s="94"/>
      <c r="G12" s="94"/>
      <c r="H12" s="94"/>
      <c r="I12" s="94"/>
      <c r="J12" s="94"/>
    </row>
    <row r="13" spans="1:10" ht="15.75" x14ac:dyDescent="0.25">
      <c r="A13" s="95" t="s">
        <v>22</v>
      </c>
      <c r="B13" s="95"/>
      <c r="C13" s="95"/>
      <c r="D13" s="95"/>
      <c r="E13" s="95"/>
      <c r="F13" s="95"/>
      <c r="G13" s="95"/>
      <c r="H13" s="95"/>
      <c r="I13" s="95"/>
      <c r="J13" s="95"/>
    </row>
    <row r="14" spans="1:10" ht="15.75" x14ac:dyDescent="0.25">
      <c r="A14" s="94"/>
      <c r="B14" s="94"/>
      <c r="C14" s="94"/>
      <c r="D14" s="94"/>
      <c r="E14" s="94"/>
      <c r="F14" s="94"/>
      <c r="G14" s="94"/>
      <c r="H14" s="94"/>
      <c r="I14" s="94"/>
      <c r="J14" s="94"/>
    </row>
    <row r="15" spans="1:10" ht="59.25" customHeight="1" x14ac:dyDescent="0.25">
      <c r="A15" s="91" t="s">
        <v>23</v>
      </c>
      <c r="B15" s="91"/>
      <c r="C15" s="91"/>
      <c r="D15" s="91"/>
      <c r="E15" s="91"/>
      <c r="F15" s="91"/>
      <c r="G15" s="91"/>
      <c r="H15" s="91"/>
      <c r="I15" s="91"/>
      <c r="J15" s="91"/>
    </row>
    <row r="18" spans="4:5" x14ac:dyDescent="0.25">
      <c r="D18" t="s">
        <v>14</v>
      </c>
      <c r="E18">
        <f>D8+D9</f>
        <v>74.900000000000006</v>
      </c>
    </row>
    <row r="19" spans="4:5" x14ac:dyDescent="0.25">
      <c r="D19" t="s">
        <v>12</v>
      </c>
      <c r="E19">
        <f>D7</f>
        <v>69.03</v>
      </c>
    </row>
  </sheetData>
  <mergeCells count="8">
    <mergeCell ref="A10:J10"/>
    <mergeCell ref="A3:F3"/>
    <mergeCell ref="B4:H4"/>
    <mergeCell ref="A14:J14"/>
    <mergeCell ref="A15:J15"/>
    <mergeCell ref="A13:J13"/>
    <mergeCell ref="A12:J12"/>
    <mergeCell ref="A11:J1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opLeftCell="A4" workbookViewId="0">
      <selection activeCell="E27" sqref="E27"/>
    </sheetView>
  </sheetViews>
  <sheetFormatPr defaultRowHeight="15" x14ac:dyDescent="0.25"/>
  <cols>
    <col min="1" max="1" width="4.85546875" customWidth="1"/>
    <col min="2" max="2" width="16.5703125" customWidth="1"/>
    <col min="3" max="3" width="11" customWidth="1"/>
    <col min="4" max="4" width="9" customWidth="1"/>
    <col min="5" max="5" width="10" customWidth="1"/>
    <col min="6" max="6" width="11.5703125" customWidth="1"/>
    <col min="7" max="7" width="10.85546875" customWidth="1"/>
    <col min="8" max="8" width="12.42578125" customWidth="1"/>
  </cols>
  <sheetData>
    <row r="1" spans="1:8" ht="15.75" x14ac:dyDescent="0.25">
      <c r="A1" s="1"/>
    </row>
    <row r="2" spans="1:8" ht="15.75" x14ac:dyDescent="0.25">
      <c r="A2" s="2" t="s">
        <v>0</v>
      </c>
      <c r="B2" s="2"/>
      <c r="C2" s="2"/>
      <c r="D2" s="2"/>
      <c r="E2" s="2"/>
      <c r="F2" s="2"/>
      <c r="G2" s="2"/>
    </row>
    <row r="3" spans="1:8" ht="15.75" x14ac:dyDescent="0.25">
      <c r="A3" s="92" t="s">
        <v>236</v>
      </c>
      <c r="B3" s="92"/>
      <c r="C3" s="92"/>
      <c r="D3" s="92"/>
      <c r="E3" s="92"/>
      <c r="F3" s="92"/>
    </row>
    <row r="4" spans="1:8" ht="15.75" x14ac:dyDescent="0.25">
      <c r="A4" s="30"/>
      <c r="B4" s="93" t="s">
        <v>1</v>
      </c>
      <c r="C4" s="93"/>
      <c r="D4" s="93"/>
      <c r="E4" s="93"/>
      <c r="F4" s="93"/>
      <c r="G4" s="93"/>
      <c r="H4" s="93"/>
    </row>
    <row r="5" spans="1:8" ht="16.5" thickBot="1" x14ac:dyDescent="0.3">
      <c r="A5" s="30"/>
    </row>
    <row r="6" spans="1:8" ht="43.5" thickBot="1" x14ac:dyDescent="0.3">
      <c r="A6" s="4" t="s">
        <v>2</v>
      </c>
      <c r="B6" s="5" t="s">
        <v>3</v>
      </c>
      <c r="C6" s="5" t="s">
        <v>4</v>
      </c>
      <c r="D6" s="5" t="s">
        <v>5</v>
      </c>
      <c r="E6" s="5" t="s">
        <v>6</v>
      </c>
      <c r="F6" s="5" t="s">
        <v>7</v>
      </c>
      <c r="G6" s="5" t="s">
        <v>8</v>
      </c>
      <c r="H6" s="5" t="s">
        <v>9</v>
      </c>
    </row>
    <row r="7" spans="1:8" ht="32.25" thickBot="1" x14ac:dyDescent="0.3">
      <c r="A7" s="29">
        <v>1</v>
      </c>
      <c r="B7" s="74" t="s">
        <v>295</v>
      </c>
      <c r="C7" s="7" t="s">
        <v>294</v>
      </c>
      <c r="D7" s="74">
        <v>45.76</v>
      </c>
      <c r="E7" s="8" t="s">
        <v>10</v>
      </c>
      <c r="F7" s="7" t="s">
        <v>11</v>
      </c>
      <c r="G7" s="6" t="s">
        <v>12</v>
      </c>
      <c r="H7" s="74" t="s">
        <v>296</v>
      </c>
    </row>
    <row r="8" spans="1:8" ht="48" thickBot="1" x14ac:dyDescent="0.3">
      <c r="A8" s="6">
        <v>2</v>
      </c>
      <c r="B8" s="22" t="s">
        <v>288</v>
      </c>
      <c r="C8" s="7" t="s">
        <v>289</v>
      </c>
      <c r="D8" s="23">
        <v>22.07</v>
      </c>
      <c r="E8" s="8" t="s">
        <v>10</v>
      </c>
      <c r="F8" s="7" t="s">
        <v>11</v>
      </c>
      <c r="G8" s="6" t="s">
        <v>12</v>
      </c>
      <c r="H8" s="25" t="s">
        <v>290</v>
      </c>
    </row>
    <row r="9" spans="1:8" ht="48" thickBot="1" x14ac:dyDescent="0.3">
      <c r="A9" s="29">
        <v>3</v>
      </c>
      <c r="B9" s="51" t="s">
        <v>57</v>
      </c>
      <c r="C9" s="7" t="s">
        <v>298</v>
      </c>
      <c r="D9" s="23">
        <v>15.46</v>
      </c>
      <c r="E9" s="47" t="s">
        <v>10</v>
      </c>
      <c r="F9" s="48" t="s">
        <v>11</v>
      </c>
      <c r="G9" s="48" t="s">
        <v>12</v>
      </c>
      <c r="H9" s="52" t="s">
        <v>13</v>
      </c>
    </row>
    <row r="10" spans="1:8" ht="48" thickBot="1" x14ac:dyDescent="0.3">
      <c r="A10" s="6">
        <v>4</v>
      </c>
      <c r="B10" s="51" t="s">
        <v>57</v>
      </c>
      <c r="C10" s="7" t="s">
        <v>298</v>
      </c>
      <c r="D10" s="23">
        <v>26</v>
      </c>
      <c r="E10" s="47" t="s">
        <v>10</v>
      </c>
      <c r="F10" s="48" t="s">
        <v>11</v>
      </c>
      <c r="G10" s="48" t="s">
        <v>12</v>
      </c>
      <c r="H10" s="52" t="s">
        <v>13</v>
      </c>
    </row>
    <row r="11" spans="1:8" ht="48" thickBot="1" x14ac:dyDescent="0.3">
      <c r="A11" s="29">
        <v>5</v>
      </c>
      <c r="B11" s="51" t="s">
        <v>57</v>
      </c>
      <c r="C11" s="7" t="s">
        <v>298</v>
      </c>
      <c r="D11" s="23">
        <v>12</v>
      </c>
      <c r="E11" s="47" t="s">
        <v>10</v>
      </c>
      <c r="F11" s="48" t="s">
        <v>11</v>
      </c>
      <c r="G11" s="48" t="s">
        <v>12</v>
      </c>
      <c r="H11" s="52" t="s">
        <v>13</v>
      </c>
    </row>
    <row r="12" spans="1:8" ht="32.25" thickBot="1" x14ac:dyDescent="0.3">
      <c r="A12" s="6">
        <v>6</v>
      </c>
      <c r="B12" s="22" t="s">
        <v>292</v>
      </c>
      <c r="C12" s="7" t="s">
        <v>291</v>
      </c>
      <c r="D12" s="23">
        <v>36.799999999999997</v>
      </c>
      <c r="E12" s="8" t="s">
        <v>10</v>
      </c>
      <c r="F12" s="7" t="s">
        <v>11</v>
      </c>
      <c r="G12" s="6" t="s">
        <v>14</v>
      </c>
      <c r="H12" s="25" t="s">
        <v>293</v>
      </c>
    </row>
    <row r="13" spans="1:8" ht="48" thickBot="1" x14ac:dyDescent="0.3">
      <c r="A13" s="29">
        <v>7</v>
      </c>
      <c r="B13" s="51" t="s">
        <v>57</v>
      </c>
      <c r="C13" s="7" t="s">
        <v>299</v>
      </c>
      <c r="D13" s="23">
        <v>100</v>
      </c>
      <c r="E13" s="47" t="s">
        <v>10</v>
      </c>
      <c r="F13" s="48" t="s">
        <v>11</v>
      </c>
      <c r="G13" s="48" t="s">
        <v>12</v>
      </c>
      <c r="H13" s="52" t="s">
        <v>13</v>
      </c>
    </row>
    <row r="14" spans="1:8" ht="32.25" thickBot="1" x14ac:dyDescent="0.3">
      <c r="A14" s="6">
        <v>8</v>
      </c>
      <c r="B14" s="51" t="s">
        <v>76</v>
      </c>
      <c r="C14" s="7" t="s">
        <v>300</v>
      </c>
      <c r="D14" s="23">
        <v>37.85</v>
      </c>
      <c r="E14" s="47" t="s">
        <v>10</v>
      </c>
      <c r="F14" s="48" t="s">
        <v>11</v>
      </c>
      <c r="G14" s="48" t="s">
        <v>12</v>
      </c>
      <c r="H14" s="52" t="s">
        <v>78</v>
      </c>
    </row>
    <row r="15" spans="1:8" ht="48" thickBot="1" x14ac:dyDescent="0.3">
      <c r="A15" s="29">
        <v>9</v>
      </c>
      <c r="B15" s="51" t="s">
        <v>57</v>
      </c>
      <c r="C15" s="7" t="s">
        <v>301</v>
      </c>
      <c r="D15" s="23">
        <v>20</v>
      </c>
      <c r="E15" s="47" t="s">
        <v>10</v>
      </c>
      <c r="F15" s="48" t="s">
        <v>11</v>
      </c>
      <c r="G15" s="48" t="s">
        <v>12</v>
      </c>
      <c r="H15" s="52" t="s">
        <v>13</v>
      </c>
    </row>
    <row r="16" spans="1:8" ht="48" thickBot="1" x14ac:dyDescent="0.3">
      <c r="A16" s="6">
        <v>10</v>
      </c>
      <c r="B16" s="51" t="s">
        <v>57</v>
      </c>
      <c r="C16" s="7" t="s">
        <v>297</v>
      </c>
      <c r="D16" s="23">
        <v>140</v>
      </c>
      <c r="E16" s="47" t="s">
        <v>10</v>
      </c>
      <c r="F16" s="48" t="s">
        <v>11</v>
      </c>
      <c r="G16" s="48" t="s">
        <v>12</v>
      </c>
      <c r="H16" s="52" t="s">
        <v>13</v>
      </c>
    </row>
    <row r="17" spans="1:10" ht="16.5" thickBot="1" x14ac:dyDescent="0.3">
      <c r="A17" s="6"/>
      <c r="B17" s="22"/>
      <c r="C17" s="7"/>
      <c r="D17" s="23"/>
      <c r="E17" s="24"/>
      <c r="F17" s="7"/>
      <c r="G17" s="6"/>
      <c r="H17" s="25"/>
    </row>
    <row r="18" spans="1:10" ht="29.25" customHeight="1" x14ac:dyDescent="0.25">
      <c r="A18" s="91" t="s">
        <v>19</v>
      </c>
      <c r="B18" s="91"/>
      <c r="C18" s="91"/>
      <c r="D18" s="91"/>
      <c r="E18" s="91"/>
      <c r="F18" s="91"/>
      <c r="G18" s="91"/>
      <c r="H18" s="91"/>
      <c r="I18" s="91"/>
      <c r="J18" s="91"/>
    </row>
    <row r="19" spans="1:10" ht="31.5" customHeight="1" x14ac:dyDescent="0.25">
      <c r="A19" s="94" t="s">
        <v>20</v>
      </c>
      <c r="B19" s="94"/>
      <c r="C19" s="94"/>
      <c r="D19" s="94"/>
      <c r="E19" s="94"/>
      <c r="F19" s="94"/>
      <c r="G19" s="94"/>
      <c r="H19" s="94"/>
      <c r="I19" s="94"/>
      <c r="J19" s="94"/>
    </row>
    <row r="20" spans="1:10" ht="29.25" customHeight="1" x14ac:dyDescent="0.25">
      <c r="A20" s="94" t="s">
        <v>21</v>
      </c>
      <c r="B20" s="94"/>
      <c r="C20" s="94"/>
      <c r="D20" s="94"/>
      <c r="E20" s="94"/>
      <c r="F20" s="94"/>
      <c r="G20" s="94"/>
      <c r="H20" s="94"/>
      <c r="I20" s="94"/>
      <c r="J20" s="94"/>
    </row>
    <row r="21" spans="1:10" ht="14.25" customHeight="1" x14ac:dyDescent="0.25">
      <c r="A21" s="95" t="s">
        <v>22</v>
      </c>
      <c r="B21" s="95"/>
      <c r="C21" s="95"/>
      <c r="D21" s="95"/>
      <c r="E21" s="95"/>
      <c r="F21" s="95"/>
      <c r="G21" s="95"/>
      <c r="H21" s="95"/>
      <c r="I21" s="95"/>
      <c r="J21" s="95"/>
    </row>
    <row r="22" spans="1:10" ht="15.75" x14ac:dyDescent="0.25">
      <c r="A22" s="94"/>
      <c r="B22" s="94"/>
      <c r="C22" s="94"/>
      <c r="D22" s="94"/>
      <c r="E22" s="94"/>
      <c r="F22" s="94"/>
      <c r="G22" s="94"/>
      <c r="H22" s="94"/>
      <c r="I22" s="94"/>
      <c r="J22" s="94"/>
    </row>
    <row r="23" spans="1:10" ht="67.5" customHeight="1" x14ac:dyDescent="0.25">
      <c r="A23" s="91" t="s">
        <v>23</v>
      </c>
      <c r="B23" s="91"/>
      <c r="C23" s="91"/>
      <c r="D23" s="91"/>
      <c r="E23" s="91"/>
      <c r="F23" s="91"/>
      <c r="G23" s="91"/>
      <c r="H23" s="91"/>
      <c r="I23" s="91"/>
      <c r="J23" s="91"/>
    </row>
    <row r="26" spans="1:10" x14ac:dyDescent="0.25">
      <c r="D26" t="s">
        <v>14</v>
      </c>
      <c r="E26">
        <f>D12</f>
        <v>36.799999999999997</v>
      </c>
    </row>
    <row r="27" spans="1:10" x14ac:dyDescent="0.25">
      <c r="D27" t="s">
        <v>12</v>
      </c>
      <c r="E27">
        <f>D16+D15+D14+D13+D11+D10+D9+D8+D7</f>
        <v>419.14</v>
      </c>
    </row>
  </sheetData>
  <mergeCells count="8">
    <mergeCell ref="A22:J22"/>
    <mergeCell ref="A23:J23"/>
    <mergeCell ref="A3:F3"/>
    <mergeCell ref="B4:H4"/>
    <mergeCell ref="A18:J18"/>
    <mergeCell ref="A19:J19"/>
    <mergeCell ref="A20:J20"/>
    <mergeCell ref="A21:J2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topLeftCell="A13" workbookViewId="0">
      <selection activeCell="J19" sqref="J19"/>
    </sheetView>
  </sheetViews>
  <sheetFormatPr defaultRowHeight="15" x14ac:dyDescent="0.25"/>
  <cols>
    <col min="1" max="1" width="4.85546875" customWidth="1"/>
    <col min="2" max="2" width="16.5703125" customWidth="1"/>
    <col min="3" max="3" width="11" customWidth="1"/>
    <col min="4" max="4" width="9" customWidth="1"/>
    <col min="5" max="5" width="10" customWidth="1"/>
    <col min="6" max="6" width="11.5703125" customWidth="1"/>
    <col min="7" max="7" width="10.85546875" customWidth="1"/>
    <col min="8" max="8" width="12.42578125" customWidth="1"/>
  </cols>
  <sheetData>
    <row r="1" spans="1:8" ht="15.75" x14ac:dyDescent="0.25">
      <c r="A1" s="1"/>
    </row>
    <row r="2" spans="1:8" ht="15.75" x14ac:dyDescent="0.25">
      <c r="A2" s="2" t="s">
        <v>0</v>
      </c>
      <c r="B2" s="2"/>
      <c r="C2" s="2"/>
      <c r="D2" s="2"/>
      <c r="E2" s="2"/>
      <c r="F2" s="2"/>
      <c r="G2" s="2"/>
    </row>
    <row r="3" spans="1:8" ht="15.75" x14ac:dyDescent="0.25">
      <c r="A3" s="92" t="s">
        <v>319</v>
      </c>
      <c r="B3" s="92"/>
      <c r="C3" s="92"/>
      <c r="D3" s="92"/>
      <c r="E3" s="92"/>
      <c r="F3" s="92"/>
    </row>
    <row r="4" spans="1:8" ht="15.75" x14ac:dyDescent="0.25">
      <c r="A4" s="73"/>
      <c r="B4" s="93" t="s">
        <v>1</v>
      </c>
      <c r="C4" s="93"/>
      <c r="D4" s="93"/>
      <c r="E4" s="93"/>
      <c r="F4" s="93"/>
      <c r="G4" s="93"/>
      <c r="H4" s="93"/>
    </row>
    <row r="5" spans="1:8" ht="16.5" thickBot="1" x14ac:dyDescent="0.3">
      <c r="A5" s="73"/>
    </row>
    <row r="6" spans="1:8" ht="43.5" thickBot="1" x14ac:dyDescent="0.3">
      <c r="A6" s="4" t="s">
        <v>2</v>
      </c>
      <c r="B6" s="5" t="s">
        <v>3</v>
      </c>
      <c r="C6" s="5" t="s">
        <v>4</v>
      </c>
      <c r="D6" s="5" t="s">
        <v>5</v>
      </c>
      <c r="E6" s="5" t="s">
        <v>6</v>
      </c>
      <c r="F6" s="5" t="s">
        <v>7</v>
      </c>
      <c r="G6" s="5" t="s">
        <v>8</v>
      </c>
      <c r="H6" s="5" t="s">
        <v>9</v>
      </c>
    </row>
    <row r="7" spans="1:8" ht="32.25" thickBot="1" x14ac:dyDescent="0.3">
      <c r="A7" s="29">
        <v>1</v>
      </c>
      <c r="B7" s="22" t="s">
        <v>100</v>
      </c>
      <c r="C7" s="7" t="s">
        <v>278</v>
      </c>
      <c r="D7" s="74">
        <v>77.680000000000007</v>
      </c>
      <c r="E7" s="8" t="s">
        <v>10</v>
      </c>
      <c r="F7" s="7" t="s">
        <v>11</v>
      </c>
      <c r="G7" s="6" t="s">
        <v>14</v>
      </c>
      <c r="H7" s="25" t="s">
        <v>147</v>
      </c>
    </row>
    <row r="8" spans="1:8" ht="32.25" thickBot="1" x14ac:dyDescent="0.3">
      <c r="A8" s="6">
        <v>2</v>
      </c>
      <c r="B8" s="22" t="s">
        <v>253</v>
      </c>
      <c r="C8" s="7" t="s">
        <v>254</v>
      </c>
      <c r="D8" s="23">
        <v>118.6</v>
      </c>
      <c r="E8" s="8" t="s">
        <v>10</v>
      </c>
      <c r="F8" s="7" t="s">
        <v>11</v>
      </c>
      <c r="G8" s="6" t="s">
        <v>14</v>
      </c>
      <c r="H8" s="25" t="s">
        <v>255</v>
      </c>
    </row>
    <row r="9" spans="1:8" ht="32.25" thickBot="1" x14ac:dyDescent="0.3">
      <c r="A9" s="6">
        <v>3</v>
      </c>
      <c r="B9" s="22" t="s">
        <v>262</v>
      </c>
      <c r="C9" s="7" t="s">
        <v>254</v>
      </c>
      <c r="D9" s="23">
        <v>107.54</v>
      </c>
      <c r="E9" s="8" t="s">
        <v>10</v>
      </c>
      <c r="F9" s="7" t="s">
        <v>11</v>
      </c>
      <c r="G9" s="6" t="s">
        <v>14</v>
      </c>
      <c r="H9" s="25" t="s">
        <v>165</v>
      </c>
    </row>
    <row r="10" spans="1:8" ht="48" thickBot="1" x14ac:dyDescent="0.3">
      <c r="A10" s="6">
        <v>4</v>
      </c>
      <c r="B10" s="22" t="s">
        <v>280</v>
      </c>
      <c r="C10" s="7" t="s">
        <v>279</v>
      </c>
      <c r="D10" s="23">
        <v>3325</v>
      </c>
      <c r="E10" s="47" t="s">
        <v>32</v>
      </c>
      <c r="F10" s="7" t="s">
        <v>11</v>
      </c>
      <c r="G10" s="6" t="s">
        <v>14</v>
      </c>
      <c r="H10" s="75" t="s">
        <v>281</v>
      </c>
    </row>
    <row r="11" spans="1:8" ht="32.25" thickBot="1" x14ac:dyDescent="0.3">
      <c r="A11" s="6">
        <v>5</v>
      </c>
      <c r="B11" s="22" t="s">
        <v>100</v>
      </c>
      <c r="C11" s="7" t="s">
        <v>287</v>
      </c>
      <c r="D11" s="23">
        <v>106.6</v>
      </c>
      <c r="E11" s="8" t="s">
        <v>10</v>
      </c>
      <c r="F11" s="7" t="s">
        <v>11</v>
      </c>
      <c r="G11" s="6" t="s">
        <v>14</v>
      </c>
      <c r="H11" s="25" t="s">
        <v>147</v>
      </c>
    </row>
    <row r="12" spans="1:8" ht="32.25" thickBot="1" x14ac:dyDescent="0.3">
      <c r="A12" s="6">
        <v>6</v>
      </c>
      <c r="B12" s="22" t="s">
        <v>267</v>
      </c>
      <c r="C12" s="7" t="s">
        <v>266</v>
      </c>
      <c r="D12" s="23">
        <v>10.46</v>
      </c>
      <c r="E12" s="8" t="s">
        <v>10</v>
      </c>
      <c r="F12" s="7" t="s">
        <v>11</v>
      </c>
      <c r="G12" s="6" t="s">
        <v>14</v>
      </c>
      <c r="H12" s="25" t="s">
        <v>268</v>
      </c>
    </row>
    <row r="13" spans="1:8" ht="32.25" thickBot="1" x14ac:dyDescent="0.3">
      <c r="A13" s="6">
        <v>7</v>
      </c>
      <c r="B13" s="22" t="s">
        <v>244</v>
      </c>
      <c r="C13" s="7" t="s">
        <v>259</v>
      </c>
      <c r="D13" s="23">
        <v>55</v>
      </c>
      <c r="E13" s="8" t="s">
        <v>10</v>
      </c>
      <c r="F13" s="7" t="s">
        <v>11</v>
      </c>
      <c r="G13" s="6" t="s">
        <v>12</v>
      </c>
      <c r="H13" s="25" t="s">
        <v>245</v>
      </c>
    </row>
    <row r="14" spans="1:8" ht="32.25" thickBot="1" x14ac:dyDescent="0.3">
      <c r="A14" s="6">
        <v>8</v>
      </c>
      <c r="B14" s="22" t="s">
        <v>260</v>
      </c>
      <c r="C14" s="7" t="s">
        <v>259</v>
      </c>
      <c r="D14" s="23">
        <v>77.55</v>
      </c>
      <c r="E14" s="8" t="s">
        <v>10</v>
      </c>
      <c r="F14" s="7" t="s">
        <v>11</v>
      </c>
      <c r="G14" s="6" t="s">
        <v>12</v>
      </c>
      <c r="H14" s="25" t="s">
        <v>261</v>
      </c>
    </row>
    <row r="15" spans="1:8" ht="32.25" thickBot="1" x14ac:dyDescent="0.3">
      <c r="A15" s="6">
        <v>9</v>
      </c>
      <c r="B15" s="22" t="s">
        <v>100</v>
      </c>
      <c r="C15" s="7" t="s">
        <v>259</v>
      </c>
      <c r="D15" s="23">
        <v>267.24</v>
      </c>
      <c r="E15" s="8" t="s">
        <v>10</v>
      </c>
      <c r="F15" s="7" t="s">
        <v>11</v>
      </c>
      <c r="G15" s="6" t="s">
        <v>14</v>
      </c>
      <c r="H15" s="25" t="s">
        <v>147</v>
      </c>
    </row>
    <row r="16" spans="1:8" ht="32.25" thickBot="1" x14ac:dyDescent="0.3">
      <c r="A16" s="6">
        <v>10</v>
      </c>
      <c r="B16" s="22" t="s">
        <v>100</v>
      </c>
      <c r="C16" s="7" t="s">
        <v>259</v>
      </c>
      <c r="D16" s="23">
        <v>169.64</v>
      </c>
      <c r="E16" s="8" t="s">
        <v>10</v>
      </c>
      <c r="F16" s="7" t="s">
        <v>11</v>
      </c>
      <c r="G16" s="6" t="s">
        <v>14</v>
      </c>
      <c r="H16" s="25" t="s">
        <v>147</v>
      </c>
    </row>
    <row r="17" spans="1:10" ht="48" thickBot="1" x14ac:dyDescent="0.3">
      <c r="A17" s="6">
        <v>11</v>
      </c>
      <c r="B17" s="22" t="s">
        <v>256</v>
      </c>
      <c r="C17" s="7" t="s">
        <v>257</v>
      </c>
      <c r="D17" s="23">
        <v>658.6</v>
      </c>
      <c r="E17" s="47" t="s">
        <v>32</v>
      </c>
      <c r="F17" s="7" t="s">
        <v>11</v>
      </c>
      <c r="G17" s="6" t="s">
        <v>12</v>
      </c>
      <c r="H17" s="25" t="s">
        <v>258</v>
      </c>
    </row>
    <row r="18" spans="1:10" ht="32.25" thickBot="1" x14ac:dyDescent="0.3">
      <c r="A18" s="6">
        <v>12</v>
      </c>
      <c r="B18" s="22" t="s">
        <v>263</v>
      </c>
      <c r="C18" s="7" t="s">
        <v>264</v>
      </c>
      <c r="D18" s="23">
        <v>155</v>
      </c>
      <c r="E18" s="8" t="s">
        <v>10</v>
      </c>
      <c r="F18" s="7" t="s">
        <v>11</v>
      </c>
      <c r="G18" s="6" t="s">
        <v>12</v>
      </c>
      <c r="H18" s="25" t="s">
        <v>265</v>
      </c>
    </row>
    <row r="19" spans="1:10" ht="48" thickBot="1" x14ac:dyDescent="0.3">
      <c r="A19" s="6">
        <v>13</v>
      </c>
      <c r="B19" s="51" t="s">
        <v>57</v>
      </c>
      <c r="C19" s="7" t="s">
        <v>277</v>
      </c>
      <c r="D19" s="12">
        <v>19.95</v>
      </c>
      <c r="E19" s="8" t="s">
        <v>10</v>
      </c>
      <c r="F19" s="7" t="s">
        <v>11</v>
      </c>
      <c r="G19" s="6" t="s">
        <v>12</v>
      </c>
      <c r="H19" s="25" t="s">
        <v>265</v>
      </c>
    </row>
    <row r="20" spans="1:10" ht="48" thickBot="1" x14ac:dyDescent="0.3">
      <c r="A20" s="6">
        <v>14</v>
      </c>
      <c r="B20" s="51" t="s">
        <v>57</v>
      </c>
      <c r="C20" s="7" t="s">
        <v>277</v>
      </c>
      <c r="D20" s="23">
        <v>35</v>
      </c>
      <c r="E20" s="47" t="s">
        <v>10</v>
      </c>
      <c r="F20" s="48" t="s">
        <v>11</v>
      </c>
      <c r="G20" s="48" t="s">
        <v>12</v>
      </c>
      <c r="H20" s="52" t="s">
        <v>13</v>
      </c>
    </row>
    <row r="21" spans="1:10" ht="32.25" thickBot="1" x14ac:dyDescent="0.3">
      <c r="A21" s="6">
        <v>15</v>
      </c>
      <c r="B21" s="22" t="s">
        <v>270</v>
      </c>
      <c r="C21" s="7" t="s">
        <v>269</v>
      </c>
      <c r="D21" s="23">
        <v>211</v>
      </c>
      <c r="E21" s="8" t="s">
        <v>104</v>
      </c>
      <c r="F21" s="7" t="s">
        <v>11</v>
      </c>
      <c r="G21" s="6" t="s">
        <v>14</v>
      </c>
      <c r="H21" s="25" t="s">
        <v>15</v>
      </c>
    </row>
    <row r="22" spans="1:10" ht="32.25" thickBot="1" x14ac:dyDescent="0.3">
      <c r="A22" s="6">
        <v>16</v>
      </c>
      <c r="B22" s="22" t="s">
        <v>271</v>
      </c>
      <c r="C22" s="7" t="s">
        <v>272</v>
      </c>
      <c r="D22" s="23">
        <v>18.02</v>
      </c>
      <c r="E22" s="8" t="s">
        <v>10</v>
      </c>
      <c r="F22" s="7" t="s">
        <v>11</v>
      </c>
      <c r="G22" s="6" t="s">
        <v>12</v>
      </c>
      <c r="H22" s="25" t="s">
        <v>273</v>
      </c>
    </row>
    <row r="23" spans="1:10" ht="32.25" thickBot="1" x14ac:dyDescent="0.3">
      <c r="A23" s="6">
        <v>17</v>
      </c>
      <c r="B23" s="22" t="s">
        <v>100</v>
      </c>
      <c r="C23" s="7" t="s">
        <v>286</v>
      </c>
      <c r="D23" s="23">
        <v>156.01</v>
      </c>
      <c r="E23" s="8" t="s">
        <v>10</v>
      </c>
      <c r="F23" s="7" t="s">
        <v>11</v>
      </c>
      <c r="G23" s="6" t="s">
        <v>14</v>
      </c>
      <c r="H23" s="25" t="s">
        <v>147</v>
      </c>
    </row>
    <row r="24" spans="1:10" ht="16.5" thickBot="1" x14ac:dyDescent="0.3">
      <c r="A24" s="6"/>
      <c r="B24" s="22"/>
      <c r="C24" s="7"/>
      <c r="D24" s="23"/>
      <c r="E24" s="24"/>
      <c r="F24" s="7"/>
      <c r="G24" s="6"/>
      <c r="H24" s="25"/>
    </row>
    <row r="25" spans="1:10" ht="29.25" customHeight="1" x14ac:dyDescent="0.25">
      <c r="A25" s="91" t="s">
        <v>19</v>
      </c>
      <c r="B25" s="91"/>
      <c r="C25" s="91"/>
      <c r="D25" s="91"/>
      <c r="E25" s="91"/>
      <c r="F25" s="91"/>
      <c r="G25" s="91"/>
      <c r="H25" s="91"/>
      <c r="I25" s="91"/>
      <c r="J25" s="91"/>
    </row>
    <row r="26" spans="1:10" ht="31.5" customHeight="1" x14ac:dyDescent="0.25">
      <c r="A26" s="94" t="s">
        <v>20</v>
      </c>
      <c r="B26" s="94"/>
      <c r="C26" s="94"/>
      <c r="D26" s="94"/>
      <c r="E26" s="94"/>
      <c r="F26" s="94"/>
      <c r="G26" s="94"/>
      <c r="H26" s="94"/>
      <c r="I26" s="94"/>
      <c r="J26" s="94"/>
    </row>
    <row r="27" spans="1:10" ht="29.25" customHeight="1" x14ac:dyDescent="0.25">
      <c r="A27" s="94" t="s">
        <v>21</v>
      </c>
      <c r="B27" s="94"/>
      <c r="C27" s="94"/>
      <c r="D27" s="94"/>
      <c r="E27" s="94"/>
      <c r="F27" s="94"/>
      <c r="G27" s="94"/>
      <c r="H27" s="94"/>
      <c r="I27" s="94"/>
      <c r="J27" s="94"/>
    </row>
    <row r="28" spans="1:10" ht="14.25" customHeight="1" x14ac:dyDescent="0.25">
      <c r="A28" s="95" t="s">
        <v>22</v>
      </c>
      <c r="B28" s="95"/>
      <c r="C28" s="95"/>
      <c r="D28" s="95"/>
      <c r="E28" s="95"/>
      <c r="F28" s="95"/>
      <c r="G28" s="95"/>
      <c r="H28" s="95"/>
      <c r="I28" s="95"/>
      <c r="J28" s="95"/>
    </row>
    <row r="29" spans="1:10" ht="15.75" x14ac:dyDescent="0.25">
      <c r="A29" s="94"/>
      <c r="B29" s="94"/>
      <c r="C29" s="94"/>
      <c r="D29" s="94"/>
      <c r="E29" s="94"/>
      <c r="F29" s="94"/>
      <c r="G29" s="94"/>
      <c r="H29" s="94"/>
      <c r="I29" s="94"/>
      <c r="J29" s="94"/>
    </row>
    <row r="30" spans="1:10" ht="67.5" customHeight="1" x14ac:dyDescent="0.25">
      <c r="A30" s="91" t="s">
        <v>23</v>
      </c>
      <c r="B30" s="91"/>
      <c r="C30" s="91"/>
      <c r="D30" s="91"/>
      <c r="E30" s="91"/>
      <c r="F30" s="91"/>
      <c r="G30" s="91"/>
      <c r="H30" s="91"/>
      <c r="I30" s="91"/>
      <c r="J30" s="91"/>
    </row>
    <row r="33" spans="4:5" x14ac:dyDescent="0.25">
      <c r="D33" t="s">
        <v>14</v>
      </c>
      <c r="E33">
        <f>D23+D21+D16+D15+D12+D11+D10+D9+D8+D7</f>
        <v>4549.7700000000004</v>
      </c>
    </row>
    <row r="34" spans="4:5" x14ac:dyDescent="0.25">
      <c r="D34" t="s">
        <v>12</v>
      </c>
      <c r="E34">
        <f>D22+D20+D18+D17+D14+D13</f>
        <v>999.17</v>
      </c>
    </row>
  </sheetData>
  <mergeCells count="8">
    <mergeCell ref="A29:J29"/>
    <mergeCell ref="A30:J30"/>
    <mergeCell ref="A3:F3"/>
    <mergeCell ref="B4:H4"/>
    <mergeCell ref="A25:J25"/>
    <mergeCell ref="A26:J26"/>
    <mergeCell ref="A27:J27"/>
    <mergeCell ref="A28:J28"/>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topLeftCell="A8" workbookViewId="0">
      <selection activeCell="A9" sqref="A9:A19"/>
    </sheetView>
  </sheetViews>
  <sheetFormatPr defaultRowHeight="15" x14ac:dyDescent="0.25"/>
  <cols>
    <col min="1" max="1" width="4.85546875" customWidth="1"/>
    <col min="2" max="2" width="16.5703125" customWidth="1"/>
    <col min="3" max="3" width="11" customWidth="1"/>
    <col min="4" max="4" width="9" customWidth="1"/>
    <col min="5" max="5" width="10" customWidth="1"/>
    <col min="6" max="6" width="11.5703125" customWidth="1"/>
    <col min="7" max="7" width="10.85546875" customWidth="1"/>
    <col min="8" max="8" width="12.42578125" customWidth="1"/>
  </cols>
  <sheetData>
    <row r="1" spans="1:8" ht="15.75" x14ac:dyDescent="0.25">
      <c r="A1" s="1"/>
    </row>
    <row r="2" spans="1:8" ht="15.75" x14ac:dyDescent="0.25">
      <c r="A2" s="2" t="s">
        <v>0</v>
      </c>
      <c r="B2" s="2"/>
      <c r="C2" s="2"/>
      <c r="D2" s="2"/>
      <c r="E2" s="2"/>
      <c r="F2" s="2"/>
      <c r="G2" s="2"/>
    </row>
    <row r="3" spans="1:8" ht="15.75" x14ac:dyDescent="0.25">
      <c r="A3" s="92" t="s">
        <v>318</v>
      </c>
      <c r="B3" s="92"/>
      <c r="C3" s="92"/>
      <c r="D3" s="92"/>
      <c r="E3" s="92"/>
      <c r="F3" s="92"/>
    </row>
    <row r="4" spans="1:8" ht="15.75" x14ac:dyDescent="0.25">
      <c r="A4" s="73"/>
      <c r="B4" s="93" t="s">
        <v>1</v>
      </c>
      <c r="C4" s="93"/>
      <c r="D4" s="93"/>
      <c r="E4" s="93"/>
      <c r="F4" s="93"/>
      <c r="G4" s="93"/>
      <c r="H4" s="93"/>
    </row>
    <row r="5" spans="1:8" ht="16.5" thickBot="1" x14ac:dyDescent="0.3">
      <c r="A5" s="73"/>
    </row>
    <row r="6" spans="1:8" ht="43.5" thickBot="1" x14ac:dyDescent="0.3">
      <c r="A6" s="4" t="s">
        <v>2</v>
      </c>
      <c r="B6" s="5" t="s">
        <v>3</v>
      </c>
      <c r="C6" s="5" t="s">
        <v>4</v>
      </c>
      <c r="D6" s="5" t="s">
        <v>5</v>
      </c>
      <c r="E6" s="5" t="s">
        <v>6</v>
      </c>
      <c r="F6" s="5" t="s">
        <v>7</v>
      </c>
      <c r="G6" s="5" t="s">
        <v>8</v>
      </c>
      <c r="H6" s="5" t="s">
        <v>9</v>
      </c>
    </row>
    <row r="7" spans="1:8" ht="32.25" thickBot="1" x14ac:dyDescent="0.3">
      <c r="A7" s="6">
        <v>1</v>
      </c>
      <c r="B7" s="22" t="s">
        <v>241</v>
      </c>
      <c r="C7" s="7" t="s">
        <v>240</v>
      </c>
      <c r="D7" s="23">
        <v>4.43</v>
      </c>
      <c r="E7" s="8" t="s">
        <v>10</v>
      </c>
      <c r="F7" s="7" t="s">
        <v>11</v>
      </c>
      <c r="G7" s="6" t="s">
        <v>14</v>
      </c>
      <c r="H7" s="25" t="s">
        <v>242</v>
      </c>
    </row>
    <row r="8" spans="1:8" ht="32.25" thickBot="1" x14ac:dyDescent="0.3">
      <c r="A8" s="6">
        <v>2</v>
      </c>
      <c r="B8" s="22" t="s">
        <v>241</v>
      </c>
      <c r="C8" s="7" t="s">
        <v>243</v>
      </c>
      <c r="D8" s="23">
        <v>3.19</v>
      </c>
      <c r="E8" s="8" t="s">
        <v>10</v>
      </c>
      <c r="F8" s="7" t="s">
        <v>11</v>
      </c>
      <c r="G8" s="6" t="s">
        <v>14</v>
      </c>
      <c r="H8" s="25" t="s">
        <v>242</v>
      </c>
    </row>
    <row r="9" spans="1:8" ht="32.25" thickBot="1" x14ac:dyDescent="0.3">
      <c r="A9" s="6">
        <v>3</v>
      </c>
      <c r="B9" s="22" t="s">
        <v>247</v>
      </c>
      <c r="C9" s="7" t="s">
        <v>246</v>
      </c>
      <c r="D9" s="23">
        <v>7.93</v>
      </c>
      <c r="E9" s="8" t="s">
        <v>10</v>
      </c>
      <c r="F9" s="7" t="s">
        <v>11</v>
      </c>
      <c r="G9" s="6" t="s">
        <v>14</v>
      </c>
      <c r="H9" s="25" t="s">
        <v>128</v>
      </c>
    </row>
    <row r="10" spans="1:8" ht="32.25" thickBot="1" x14ac:dyDescent="0.3">
      <c r="A10" s="6">
        <v>4</v>
      </c>
      <c r="B10" s="22" t="s">
        <v>244</v>
      </c>
      <c r="C10" s="7" t="s">
        <v>320</v>
      </c>
      <c r="D10" s="23">
        <v>30</v>
      </c>
      <c r="E10" s="8" t="s">
        <v>10</v>
      </c>
      <c r="F10" s="7" t="s">
        <v>11</v>
      </c>
      <c r="G10" s="6" t="s">
        <v>12</v>
      </c>
      <c r="H10" s="25" t="s">
        <v>245</v>
      </c>
    </row>
    <row r="11" spans="1:8" ht="48" thickBot="1" x14ac:dyDescent="0.3">
      <c r="A11" s="6">
        <v>5</v>
      </c>
      <c r="B11" s="10" t="s">
        <v>25</v>
      </c>
      <c r="C11" s="7" t="s">
        <v>321</v>
      </c>
      <c r="D11" s="14">
        <v>35.85</v>
      </c>
      <c r="E11" s="28" t="s">
        <v>10</v>
      </c>
      <c r="F11" s="27" t="s">
        <v>11</v>
      </c>
      <c r="G11" s="27" t="s">
        <v>12</v>
      </c>
      <c r="H11" s="9" t="s">
        <v>13</v>
      </c>
    </row>
    <row r="12" spans="1:8" ht="48" thickBot="1" x14ac:dyDescent="0.3">
      <c r="A12" s="6">
        <v>6</v>
      </c>
      <c r="B12" s="51" t="s">
        <v>57</v>
      </c>
      <c r="C12" s="7" t="s">
        <v>310</v>
      </c>
      <c r="D12" s="12">
        <v>16</v>
      </c>
      <c r="E12" s="8" t="s">
        <v>10</v>
      </c>
      <c r="F12" s="7" t="s">
        <v>11</v>
      </c>
      <c r="G12" s="6" t="s">
        <v>12</v>
      </c>
      <c r="H12" s="25" t="s">
        <v>265</v>
      </c>
    </row>
    <row r="13" spans="1:8" ht="48" thickBot="1" x14ac:dyDescent="0.3">
      <c r="A13" s="6">
        <v>7</v>
      </c>
      <c r="B13" s="51" t="s">
        <v>57</v>
      </c>
      <c r="C13" s="7" t="s">
        <v>309</v>
      </c>
      <c r="D13" s="12">
        <v>30</v>
      </c>
      <c r="E13" s="8" t="s">
        <v>10</v>
      </c>
      <c r="F13" s="7" t="s">
        <v>11</v>
      </c>
      <c r="G13" s="6" t="s">
        <v>12</v>
      </c>
      <c r="H13" s="25" t="s">
        <v>265</v>
      </c>
    </row>
    <row r="14" spans="1:8" ht="32.25" thickBot="1" x14ac:dyDescent="0.3">
      <c r="A14" s="6">
        <v>8</v>
      </c>
      <c r="B14" s="22" t="s">
        <v>247</v>
      </c>
      <c r="C14" s="7" t="s">
        <v>322</v>
      </c>
      <c r="D14" s="23">
        <v>30.52</v>
      </c>
      <c r="E14" s="8" t="s">
        <v>10</v>
      </c>
      <c r="F14" s="7" t="s">
        <v>11</v>
      </c>
      <c r="G14" s="6" t="s">
        <v>14</v>
      </c>
      <c r="H14" s="25" t="s">
        <v>128</v>
      </c>
    </row>
    <row r="15" spans="1:8" ht="48" thickBot="1" x14ac:dyDescent="0.3">
      <c r="A15" s="6">
        <v>9</v>
      </c>
      <c r="B15" s="51" t="s">
        <v>57</v>
      </c>
      <c r="C15" s="7" t="s">
        <v>311</v>
      </c>
      <c r="D15" s="12">
        <v>45</v>
      </c>
      <c r="E15" s="8" t="s">
        <v>10</v>
      </c>
      <c r="F15" s="7" t="s">
        <v>11</v>
      </c>
      <c r="G15" s="6" t="s">
        <v>12</v>
      </c>
      <c r="H15" s="25" t="s">
        <v>265</v>
      </c>
    </row>
    <row r="16" spans="1:8" ht="48" thickBot="1" x14ac:dyDescent="0.3">
      <c r="A16" s="6">
        <v>10</v>
      </c>
      <c r="B16" s="51" t="s">
        <v>57</v>
      </c>
      <c r="C16" s="7" t="s">
        <v>311</v>
      </c>
      <c r="D16" s="12">
        <v>48</v>
      </c>
      <c r="E16" s="8" t="s">
        <v>10</v>
      </c>
      <c r="F16" s="7" t="s">
        <v>11</v>
      </c>
      <c r="G16" s="6" t="s">
        <v>12</v>
      </c>
      <c r="H16" s="25" t="s">
        <v>265</v>
      </c>
    </row>
    <row r="17" spans="1:10" ht="32.25" thickBot="1" x14ac:dyDescent="0.3">
      <c r="A17" s="6">
        <v>11</v>
      </c>
      <c r="B17" s="14" t="s">
        <v>312</v>
      </c>
      <c r="C17" s="7" t="s">
        <v>314</v>
      </c>
      <c r="D17" s="23">
        <v>155.94999999999999</v>
      </c>
      <c r="E17" s="8" t="s">
        <v>104</v>
      </c>
      <c r="F17" s="7" t="s">
        <v>11</v>
      </c>
      <c r="G17" s="6" t="s">
        <v>14</v>
      </c>
      <c r="H17" s="13" t="s">
        <v>313</v>
      </c>
    </row>
    <row r="18" spans="1:10" ht="48" thickBot="1" x14ac:dyDescent="0.3">
      <c r="A18" s="6">
        <v>12</v>
      </c>
      <c r="B18" s="41" t="s">
        <v>316</v>
      </c>
      <c r="C18" s="16" t="s">
        <v>315</v>
      </c>
      <c r="D18" s="84">
        <v>634.87</v>
      </c>
      <c r="E18" s="47" t="s">
        <v>32</v>
      </c>
      <c r="F18" s="7" t="s">
        <v>11</v>
      </c>
      <c r="G18" s="6" t="s">
        <v>14</v>
      </c>
      <c r="H18" s="18" t="s">
        <v>317</v>
      </c>
    </row>
    <row r="19" spans="1:10" ht="32.25" thickBot="1" x14ac:dyDescent="0.3">
      <c r="A19" s="6">
        <v>13</v>
      </c>
      <c r="B19" s="17" t="s">
        <v>148</v>
      </c>
      <c r="C19" s="7" t="s">
        <v>315</v>
      </c>
      <c r="D19" s="12">
        <v>328.33</v>
      </c>
      <c r="E19" s="47" t="s">
        <v>10</v>
      </c>
      <c r="F19" s="48" t="s">
        <v>11</v>
      </c>
      <c r="G19" s="45" t="s">
        <v>14</v>
      </c>
      <c r="H19" s="14" t="s">
        <v>131</v>
      </c>
    </row>
    <row r="20" spans="1:10" ht="29.25" customHeight="1" x14ac:dyDescent="0.25">
      <c r="A20" s="91" t="s">
        <v>19</v>
      </c>
      <c r="B20" s="91"/>
      <c r="C20" s="91"/>
      <c r="D20" s="91"/>
      <c r="E20" s="91"/>
      <c r="F20" s="91"/>
      <c r="G20" s="91"/>
      <c r="H20" s="91"/>
      <c r="I20" s="91"/>
      <c r="J20" s="91"/>
    </row>
    <row r="21" spans="1:10" ht="31.5" customHeight="1" x14ac:dyDescent="0.25">
      <c r="A21" s="94" t="s">
        <v>20</v>
      </c>
      <c r="B21" s="94"/>
      <c r="C21" s="94"/>
      <c r="D21" s="94"/>
      <c r="E21" s="94"/>
      <c r="F21" s="94"/>
      <c r="G21" s="94"/>
      <c r="H21" s="94"/>
      <c r="I21" s="94"/>
      <c r="J21" s="94"/>
    </row>
    <row r="22" spans="1:10" ht="29.25" customHeight="1" x14ac:dyDescent="0.25">
      <c r="A22" s="94" t="s">
        <v>21</v>
      </c>
      <c r="B22" s="94"/>
      <c r="C22" s="94"/>
      <c r="D22" s="94"/>
      <c r="E22" s="94"/>
      <c r="F22" s="94"/>
      <c r="G22" s="94"/>
      <c r="H22" s="94"/>
      <c r="I22" s="94"/>
      <c r="J22" s="94"/>
    </row>
    <row r="23" spans="1:10" ht="14.25" customHeight="1" x14ac:dyDescent="0.25">
      <c r="A23" s="95" t="s">
        <v>22</v>
      </c>
      <c r="B23" s="95"/>
      <c r="C23" s="95"/>
      <c r="D23" s="95"/>
      <c r="E23" s="95"/>
      <c r="F23" s="95"/>
      <c r="G23" s="95"/>
      <c r="H23" s="95"/>
      <c r="I23" s="95"/>
      <c r="J23" s="95"/>
    </row>
    <row r="24" spans="1:10" ht="15.75" x14ac:dyDescent="0.25">
      <c r="A24" s="94"/>
      <c r="B24" s="94"/>
      <c r="C24" s="94"/>
      <c r="D24" s="94"/>
      <c r="E24" s="94"/>
      <c r="F24" s="94"/>
      <c r="G24" s="94"/>
      <c r="H24" s="94"/>
      <c r="I24" s="94"/>
      <c r="J24" s="94"/>
    </row>
    <row r="25" spans="1:10" ht="67.5" customHeight="1" x14ac:dyDescent="0.25">
      <c r="A25" s="91" t="s">
        <v>23</v>
      </c>
      <c r="B25" s="91"/>
      <c r="C25" s="91"/>
      <c r="D25" s="91"/>
      <c r="E25" s="91"/>
      <c r="F25" s="91"/>
      <c r="G25" s="91"/>
      <c r="H25" s="91"/>
      <c r="I25" s="91"/>
      <c r="J25" s="91"/>
    </row>
    <row r="28" spans="1:10" x14ac:dyDescent="0.25">
      <c r="D28" t="s">
        <v>14</v>
      </c>
      <c r="E28">
        <f>D7+D8+D9+D17+D18+D19+D14</f>
        <v>1165.22</v>
      </c>
    </row>
    <row r="29" spans="1:10" x14ac:dyDescent="0.25">
      <c r="D29" t="s">
        <v>12</v>
      </c>
      <c r="E29">
        <f>D10+D12+D13+D15+D16+D11</f>
        <v>204.85</v>
      </c>
    </row>
  </sheetData>
  <mergeCells count="8">
    <mergeCell ref="A24:J24"/>
    <mergeCell ref="A25:J25"/>
    <mergeCell ref="A3:F3"/>
    <mergeCell ref="B4:H4"/>
    <mergeCell ref="A20:J20"/>
    <mergeCell ref="A21:J21"/>
    <mergeCell ref="A22:J22"/>
    <mergeCell ref="A23:J2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7"/>
  <sheetViews>
    <sheetView tabSelected="1" workbookViewId="0">
      <selection activeCell="E25" sqref="E25"/>
    </sheetView>
  </sheetViews>
  <sheetFormatPr defaultRowHeight="15" x14ac:dyDescent="0.25"/>
  <cols>
    <col min="2" max="2" width="10.140625" customWidth="1"/>
    <col min="3" max="3" width="10.5703125" customWidth="1"/>
    <col min="4" max="4" width="10" customWidth="1"/>
    <col min="5" max="5" width="12.7109375" customWidth="1"/>
    <col min="6" max="6" width="11.7109375" customWidth="1"/>
    <col min="7" max="7" width="10.42578125" customWidth="1"/>
  </cols>
  <sheetData>
    <row r="2" spans="1:8" ht="44.25" customHeight="1" x14ac:dyDescent="0.25">
      <c r="A2" s="85" t="s">
        <v>323</v>
      </c>
      <c r="B2" s="85" t="s">
        <v>324</v>
      </c>
      <c r="C2" s="85" t="s">
        <v>325</v>
      </c>
      <c r="D2" s="85" t="s">
        <v>326</v>
      </c>
      <c r="E2" s="86" t="s">
        <v>327</v>
      </c>
      <c r="F2" s="87" t="s">
        <v>328</v>
      </c>
      <c r="G2" s="88" t="s">
        <v>329</v>
      </c>
    </row>
    <row r="3" spans="1:8" x14ac:dyDescent="0.25">
      <c r="A3" s="89">
        <v>1</v>
      </c>
      <c r="B3" s="89"/>
      <c r="C3" s="89">
        <v>69.03</v>
      </c>
      <c r="D3" s="89">
        <v>74.900000000000006</v>
      </c>
      <c r="E3" s="89"/>
      <c r="F3" s="89">
        <v>3</v>
      </c>
      <c r="G3" s="90">
        <v>2</v>
      </c>
    </row>
    <row r="4" spans="1:8" x14ac:dyDescent="0.25">
      <c r="A4" s="89">
        <v>2</v>
      </c>
      <c r="B4" s="89"/>
      <c r="C4" s="89">
        <v>75</v>
      </c>
      <c r="D4" s="89">
        <v>163.72</v>
      </c>
      <c r="E4" s="89"/>
      <c r="F4" s="89">
        <v>9</v>
      </c>
      <c r="G4" s="90">
        <v>6</v>
      </c>
    </row>
    <row r="5" spans="1:8" x14ac:dyDescent="0.25">
      <c r="A5" s="89">
        <v>3</v>
      </c>
      <c r="B5" s="89"/>
      <c r="C5" s="89">
        <v>588.32000000000005</v>
      </c>
      <c r="D5" s="89">
        <v>312.48</v>
      </c>
      <c r="E5" s="89"/>
      <c r="F5" s="89">
        <v>11</v>
      </c>
      <c r="G5" s="90">
        <v>5</v>
      </c>
    </row>
    <row r="6" spans="1:8" x14ac:dyDescent="0.25">
      <c r="A6" s="89">
        <v>4</v>
      </c>
      <c r="B6" s="89"/>
      <c r="C6" s="89">
        <v>392</v>
      </c>
      <c r="D6" s="89">
        <v>8543.11</v>
      </c>
      <c r="E6" s="89">
        <v>3942</v>
      </c>
      <c r="F6" s="89">
        <v>29</v>
      </c>
      <c r="G6" s="90">
        <v>25</v>
      </c>
    </row>
    <row r="7" spans="1:8" x14ac:dyDescent="0.25">
      <c r="A7" s="89">
        <v>5</v>
      </c>
      <c r="B7" s="89"/>
      <c r="C7" s="89">
        <v>139.94</v>
      </c>
      <c r="D7" s="89">
        <v>5763.24</v>
      </c>
      <c r="E7" s="89"/>
      <c r="F7" s="89">
        <v>20</v>
      </c>
      <c r="G7" s="90">
        <v>19</v>
      </c>
    </row>
    <row r="8" spans="1:8" x14ac:dyDescent="0.25">
      <c r="A8" s="89">
        <v>6</v>
      </c>
      <c r="B8" s="89"/>
      <c r="C8" s="89">
        <v>1852.24</v>
      </c>
      <c r="D8" s="89">
        <v>2984.31</v>
      </c>
      <c r="E8" s="89"/>
      <c r="F8" s="89">
        <v>10</v>
      </c>
      <c r="G8" s="90">
        <v>7</v>
      </c>
    </row>
    <row r="9" spans="1:8" x14ac:dyDescent="0.25">
      <c r="A9" s="89">
        <v>7</v>
      </c>
      <c r="B9" s="89"/>
      <c r="C9" s="89">
        <v>3095.81</v>
      </c>
      <c r="D9" s="89">
        <v>2896.53</v>
      </c>
      <c r="E9" s="89"/>
      <c r="F9" s="89">
        <v>8</v>
      </c>
      <c r="G9" s="90">
        <v>3</v>
      </c>
    </row>
    <row r="10" spans="1:8" x14ac:dyDescent="0.25">
      <c r="A10" s="89">
        <v>8</v>
      </c>
      <c r="B10" s="89"/>
      <c r="C10" s="89">
        <v>447.32</v>
      </c>
      <c r="D10" s="89">
        <v>1993.58</v>
      </c>
      <c r="E10" s="89"/>
      <c r="F10" s="89">
        <v>15</v>
      </c>
      <c r="G10" s="90">
        <v>12</v>
      </c>
    </row>
    <row r="11" spans="1:8" x14ac:dyDescent="0.25">
      <c r="A11" s="89">
        <v>9</v>
      </c>
      <c r="B11" s="89"/>
      <c r="C11" s="89">
        <v>66.989999999999995</v>
      </c>
      <c r="D11" s="89">
        <v>5003.8</v>
      </c>
      <c r="E11" s="89"/>
      <c r="F11" s="89">
        <v>18</v>
      </c>
      <c r="G11" s="90">
        <v>16</v>
      </c>
    </row>
    <row r="12" spans="1:8" x14ac:dyDescent="0.25">
      <c r="A12" s="89">
        <v>10</v>
      </c>
      <c r="B12" s="89"/>
      <c r="C12" s="89">
        <v>419.14</v>
      </c>
      <c r="D12" s="89">
        <v>36.799999999999997</v>
      </c>
      <c r="E12" s="89"/>
      <c r="F12" s="89">
        <v>10</v>
      </c>
      <c r="G12" s="90">
        <v>1</v>
      </c>
    </row>
    <row r="13" spans="1:8" x14ac:dyDescent="0.25">
      <c r="A13" s="89">
        <v>11</v>
      </c>
      <c r="B13" s="89"/>
      <c r="C13" s="89">
        <v>999.17</v>
      </c>
      <c r="D13" s="89">
        <v>4549.7700000000004</v>
      </c>
      <c r="E13" s="89"/>
      <c r="F13" s="89">
        <v>17</v>
      </c>
      <c r="G13" s="90">
        <v>11</v>
      </c>
    </row>
    <row r="14" spans="1:8" x14ac:dyDescent="0.25">
      <c r="A14" s="89">
        <v>12</v>
      </c>
      <c r="B14" s="89"/>
      <c r="C14" s="89">
        <v>204.85</v>
      </c>
      <c r="D14" s="89">
        <v>1165.22</v>
      </c>
      <c r="E14" s="89"/>
      <c r="F14" s="89">
        <v>13</v>
      </c>
      <c r="G14" s="90">
        <v>8</v>
      </c>
    </row>
    <row r="15" spans="1:8" x14ac:dyDescent="0.25">
      <c r="A15" s="89" t="s">
        <v>330</v>
      </c>
      <c r="B15" s="89"/>
      <c r="C15" s="89">
        <f>SUM(C3:C14)</f>
        <v>8349.81</v>
      </c>
      <c r="D15" s="89">
        <f>SUM(D3:D14)</f>
        <v>33487.46</v>
      </c>
      <c r="E15" s="89">
        <f>SUM(E3:E14)</f>
        <v>3942</v>
      </c>
      <c r="F15" s="89">
        <f>SUM(F3:F14)</f>
        <v>163</v>
      </c>
      <c r="G15" s="89">
        <f>SUM(G3:G14)</f>
        <v>115</v>
      </c>
      <c r="H15" s="90">
        <f>F15-G15</f>
        <v>48</v>
      </c>
    </row>
    <row r="17" spans="3:4" x14ac:dyDescent="0.25">
      <c r="C17" t="s">
        <v>331</v>
      </c>
      <c r="D17">
        <f>D15+C15</f>
        <v>41837.269999999997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workbookViewId="0">
      <selection activeCell="G25" sqref="G25"/>
    </sheetView>
  </sheetViews>
  <sheetFormatPr defaultRowHeight="15" x14ac:dyDescent="0.25"/>
  <cols>
    <col min="1" max="1" width="4.85546875" customWidth="1"/>
    <col min="2" max="2" width="16.5703125" customWidth="1"/>
    <col min="3" max="3" width="11" customWidth="1"/>
    <col min="4" max="4" width="9" customWidth="1"/>
    <col min="5" max="5" width="10" customWidth="1"/>
    <col min="6" max="6" width="11.5703125" customWidth="1"/>
    <col min="7" max="7" width="10.85546875" customWidth="1"/>
    <col min="8" max="8" width="12.42578125" customWidth="1"/>
  </cols>
  <sheetData>
    <row r="1" spans="1:8" ht="15.75" x14ac:dyDescent="0.25">
      <c r="A1" s="1"/>
    </row>
    <row r="2" spans="1:8" ht="15.75" x14ac:dyDescent="0.25">
      <c r="A2" s="2" t="s">
        <v>0</v>
      </c>
      <c r="B2" s="2"/>
      <c r="C2" s="2"/>
      <c r="D2" s="2"/>
      <c r="E2" s="2"/>
      <c r="F2" s="2"/>
      <c r="G2" s="2"/>
    </row>
    <row r="3" spans="1:8" ht="15.75" x14ac:dyDescent="0.25">
      <c r="A3" s="92" t="s">
        <v>50</v>
      </c>
      <c r="B3" s="92"/>
      <c r="C3" s="92"/>
      <c r="D3" s="92"/>
      <c r="E3" s="92"/>
      <c r="F3" s="92"/>
    </row>
    <row r="4" spans="1:8" ht="15.75" x14ac:dyDescent="0.25">
      <c r="A4" s="3"/>
      <c r="B4" s="93" t="s">
        <v>1</v>
      </c>
      <c r="C4" s="93"/>
      <c r="D4" s="93"/>
      <c r="E4" s="93"/>
      <c r="F4" s="93"/>
      <c r="G4" s="93"/>
      <c r="H4" s="93"/>
    </row>
    <row r="5" spans="1:8" ht="16.5" thickBot="1" x14ac:dyDescent="0.3">
      <c r="A5" s="3"/>
    </row>
    <row r="6" spans="1:8" ht="43.5" thickBot="1" x14ac:dyDescent="0.3">
      <c r="A6" s="4" t="s">
        <v>2</v>
      </c>
      <c r="B6" s="5" t="s">
        <v>3</v>
      </c>
      <c r="C6" s="5" t="s">
        <v>4</v>
      </c>
      <c r="D6" s="5" t="s">
        <v>5</v>
      </c>
      <c r="E6" s="5" t="s">
        <v>6</v>
      </c>
      <c r="F6" s="5" t="s">
        <v>7</v>
      </c>
      <c r="G6" s="5" t="s">
        <v>8</v>
      </c>
      <c r="H6" s="5" t="s">
        <v>9</v>
      </c>
    </row>
    <row r="7" spans="1:8" ht="48" thickBot="1" x14ac:dyDescent="0.3">
      <c r="A7" s="29">
        <v>1</v>
      </c>
      <c r="B7" s="27" t="s">
        <v>57</v>
      </c>
      <c r="C7" s="7" t="s">
        <v>58</v>
      </c>
      <c r="D7" s="7">
        <v>20</v>
      </c>
      <c r="E7" s="8" t="s">
        <v>10</v>
      </c>
      <c r="F7" s="7" t="s">
        <v>11</v>
      </c>
      <c r="G7" s="7" t="s">
        <v>12</v>
      </c>
      <c r="H7" s="9" t="s">
        <v>13</v>
      </c>
    </row>
    <row r="8" spans="1:8" ht="32.25" thickBot="1" x14ac:dyDescent="0.3">
      <c r="A8" s="6">
        <v>2</v>
      </c>
      <c r="B8" s="11" t="s">
        <v>27</v>
      </c>
      <c r="C8" s="7" t="s">
        <v>29</v>
      </c>
      <c r="D8" s="12">
        <v>30.27</v>
      </c>
      <c r="E8" s="8" t="s">
        <v>10</v>
      </c>
      <c r="F8" s="7" t="s">
        <v>11</v>
      </c>
      <c r="G8" s="6" t="s">
        <v>14</v>
      </c>
      <c r="H8" s="13" t="s">
        <v>28</v>
      </c>
    </row>
    <row r="9" spans="1:8" ht="32.25" thickBot="1" x14ac:dyDescent="0.3">
      <c r="A9" s="29">
        <v>3</v>
      </c>
      <c r="B9" s="10" t="s">
        <v>59</v>
      </c>
      <c r="C9" s="7" t="s">
        <v>60</v>
      </c>
      <c r="D9" s="20">
        <v>10.14</v>
      </c>
      <c r="E9" s="8" t="s">
        <v>10</v>
      </c>
      <c r="F9" s="7" t="s">
        <v>11</v>
      </c>
      <c r="G9" s="6" t="s">
        <v>14</v>
      </c>
      <c r="H9" s="13" t="s">
        <v>61</v>
      </c>
    </row>
    <row r="10" spans="1:8" ht="48" thickBot="1" x14ac:dyDescent="0.3">
      <c r="A10" s="6">
        <v>4</v>
      </c>
      <c r="B10" s="27" t="s">
        <v>57</v>
      </c>
      <c r="C10" s="7" t="s">
        <v>62</v>
      </c>
      <c r="D10" s="7">
        <v>45</v>
      </c>
      <c r="E10" s="8" t="s">
        <v>10</v>
      </c>
      <c r="F10" s="7" t="s">
        <v>11</v>
      </c>
      <c r="G10" s="7" t="s">
        <v>12</v>
      </c>
      <c r="H10" s="9" t="s">
        <v>13</v>
      </c>
    </row>
    <row r="11" spans="1:8" ht="32.25" thickBot="1" x14ac:dyDescent="0.3">
      <c r="A11" s="29">
        <v>5</v>
      </c>
      <c r="B11" s="14" t="s">
        <v>33</v>
      </c>
      <c r="C11" s="7" t="s">
        <v>34</v>
      </c>
      <c r="D11" s="6">
        <v>26.5</v>
      </c>
      <c r="E11" s="8" t="s">
        <v>10</v>
      </c>
      <c r="F11" s="7" t="s">
        <v>11</v>
      </c>
      <c r="G11" s="6" t="s">
        <v>14</v>
      </c>
      <c r="H11" s="13" t="s">
        <v>35</v>
      </c>
    </row>
    <row r="12" spans="1:8" ht="48" thickBot="1" x14ac:dyDescent="0.3">
      <c r="A12" s="6">
        <v>6</v>
      </c>
      <c r="B12" s="27" t="s">
        <v>57</v>
      </c>
      <c r="C12" s="7" t="s">
        <v>31</v>
      </c>
      <c r="D12" s="7">
        <v>10</v>
      </c>
      <c r="E12" s="8" t="s">
        <v>10</v>
      </c>
      <c r="F12" s="7" t="s">
        <v>11</v>
      </c>
      <c r="G12" s="7" t="s">
        <v>12</v>
      </c>
      <c r="H12" s="9" t="s">
        <v>13</v>
      </c>
    </row>
    <row r="13" spans="1:8" ht="32.25" thickBot="1" x14ac:dyDescent="0.3">
      <c r="A13" s="29">
        <v>7</v>
      </c>
      <c r="B13" s="10" t="s">
        <v>59</v>
      </c>
      <c r="C13" s="7" t="s">
        <v>31</v>
      </c>
      <c r="D13" s="20">
        <v>3.21</v>
      </c>
      <c r="E13" s="8" t="s">
        <v>10</v>
      </c>
      <c r="F13" s="7" t="s">
        <v>11</v>
      </c>
      <c r="G13" s="6" t="s">
        <v>14</v>
      </c>
      <c r="H13" s="13" t="s">
        <v>63</v>
      </c>
    </row>
    <row r="14" spans="1:8" ht="48" thickBot="1" x14ac:dyDescent="0.3">
      <c r="A14" s="6">
        <v>8</v>
      </c>
      <c r="B14" s="10" t="s">
        <v>30</v>
      </c>
      <c r="C14" s="7" t="s">
        <v>31</v>
      </c>
      <c r="D14" s="6">
        <v>89</v>
      </c>
      <c r="E14" s="8" t="s">
        <v>32</v>
      </c>
      <c r="F14" s="7" t="s">
        <v>11</v>
      </c>
      <c r="G14" s="6" t="s">
        <v>14</v>
      </c>
      <c r="H14" s="13" t="s">
        <v>15</v>
      </c>
    </row>
    <row r="15" spans="1:8" ht="32.25" thickBot="1" x14ac:dyDescent="0.3">
      <c r="A15" s="29">
        <v>9</v>
      </c>
      <c r="B15" s="11" t="s">
        <v>36</v>
      </c>
      <c r="C15" s="7" t="s">
        <v>37</v>
      </c>
      <c r="D15" s="20">
        <v>4.5999999999999996</v>
      </c>
      <c r="E15" s="8" t="s">
        <v>10</v>
      </c>
      <c r="F15" s="7" t="s">
        <v>11</v>
      </c>
      <c r="G15" s="6" t="s">
        <v>14</v>
      </c>
      <c r="H15" s="13" t="s">
        <v>38</v>
      </c>
    </row>
    <row r="16" spans="1:8" ht="15.75" x14ac:dyDescent="0.25">
      <c r="A16" s="78"/>
      <c r="B16" s="79"/>
      <c r="C16" s="66"/>
      <c r="D16" s="80"/>
      <c r="E16" s="81"/>
      <c r="F16" s="66"/>
      <c r="G16" s="66"/>
      <c r="H16" s="82"/>
    </row>
    <row r="17" spans="1:10" ht="29.25" customHeight="1" x14ac:dyDescent="0.25">
      <c r="A17" s="91" t="s">
        <v>19</v>
      </c>
      <c r="B17" s="91"/>
      <c r="C17" s="91"/>
      <c r="D17" s="91"/>
      <c r="E17" s="91"/>
      <c r="F17" s="91"/>
      <c r="G17" s="91"/>
      <c r="H17" s="91"/>
      <c r="I17" s="91"/>
      <c r="J17" s="91"/>
    </row>
    <row r="18" spans="1:10" ht="33" customHeight="1" x14ac:dyDescent="0.25">
      <c r="A18" s="94" t="s">
        <v>20</v>
      </c>
      <c r="B18" s="94"/>
      <c r="C18" s="94"/>
      <c r="D18" s="94"/>
      <c r="E18" s="94"/>
      <c r="F18" s="94"/>
      <c r="G18" s="94"/>
      <c r="H18" s="94"/>
      <c r="I18" s="94"/>
      <c r="J18" s="94"/>
    </row>
    <row r="19" spans="1:10" ht="31.5" customHeight="1" x14ac:dyDescent="0.25">
      <c r="A19" s="94" t="s">
        <v>21</v>
      </c>
      <c r="B19" s="94"/>
      <c r="C19" s="94"/>
      <c r="D19" s="94"/>
      <c r="E19" s="94"/>
      <c r="F19" s="94"/>
      <c r="G19" s="94"/>
      <c r="H19" s="94"/>
      <c r="I19" s="94"/>
      <c r="J19" s="94"/>
    </row>
    <row r="20" spans="1:10" ht="15.75" x14ac:dyDescent="0.25">
      <c r="A20" s="95" t="s">
        <v>22</v>
      </c>
      <c r="B20" s="95"/>
      <c r="C20" s="95"/>
      <c r="D20" s="95"/>
      <c r="E20" s="95"/>
      <c r="F20" s="95"/>
      <c r="G20" s="95"/>
      <c r="H20" s="95"/>
      <c r="I20" s="95"/>
      <c r="J20" s="95"/>
    </row>
    <row r="21" spans="1:10" ht="15.75" x14ac:dyDescent="0.25">
      <c r="A21" s="94"/>
      <c r="B21" s="94"/>
      <c r="C21" s="94"/>
      <c r="D21" s="94"/>
      <c r="E21" s="94"/>
      <c r="F21" s="94"/>
      <c r="G21" s="94"/>
      <c r="H21" s="94"/>
      <c r="I21" s="94"/>
      <c r="J21" s="94"/>
    </row>
    <row r="22" spans="1:10" ht="67.5" customHeight="1" x14ac:dyDescent="0.25">
      <c r="A22" s="91" t="s">
        <v>23</v>
      </c>
      <c r="B22" s="91"/>
      <c r="C22" s="91"/>
      <c r="D22" s="91"/>
      <c r="E22" s="91"/>
      <c r="F22" s="91"/>
      <c r="G22" s="91"/>
      <c r="H22" s="91"/>
      <c r="I22" s="91"/>
      <c r="J22" s="91"/>
    </row>
    <row r="25" spans="1:10" x14ac:dyDescent="0.25">
      <c r="D25" t="s">
        <v>14</v>
      </c>
      <c r="E25">
        <f>D8+D11+D14+D15+D9+D13</f>
        <v>163.72</v>
      </c>
    </row>
    <row r="26" spans="1:10" x14ac:dyDescent="0.25">
      <c r="D26" t="s">
        <v>12</v>
      </c>
      <c r="E26">
        <f>D7+D10+D12</f>
        <v>75</v>
      </c>
    </row>
  </sheetData>
  <mergeCells count="8">
    <mergeCell ref="A21:J21"/>
    <mergeCell ref="A22:J22"/>
    <mergeCell ref="A3:F3"/>
    <mergeCell ref="B4:H4"/>
    <mergeCell ref="A17:J17"/>
    <mergeCell ref="A18:J18"/>
    <mergeCell ref="A19:J19"/>
    <mergeCell ref="A20:J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topLeftCell="A7" workbookViewId="0">
      <selection activeCell="H28" sqref="H28"/>
    </sheetView>
  </sheetViews>
  <sheetFormatPr defaultRowHeight="15" x14ac:dyDescent="0.25"/>
  <cols>
    <col min="1" max="1" width="4.85546875" customWidth="1"/>
    <col min="2" max="2" width="16.5703125" customWidth="1"/>
    <col min="3" max="3" width="11" customWidth="1"/>
    <col min="4" max="4" width="9" customWidth="1"/>
    <col min="5" max="5" width="10" customWidth="1"/>
    <col min="6" max="6" width="11.5703125" customWidth="1"/>
    <col min="7" max="7" width="10.85546875" customWidth="1"/>
    <col min="8" max="8" width="12.42578125" customWidth="1"/>
  </cols>
  <sheetData>
    <row r="1" spans="1:8" ht="15.75" x14ac:dyDescent="0.25">
      <c r="A1" s="1"/>
    </row>
    <row r="2" spans="1:8" ht="15.75" x14ac:dyDescent="0.25">
      <c r="A2" s="2" t="s">
        <v>0</v>
      </c>
      <c r="B2" s="2"/>
      <c r="C2" s="2"/>
      <c r="D2" s="2"/>
      <c r="E2" s="2"/>
      <c r="F2" s="2"/>
      <c r="G2" s="2"/>
    </row>
    <row r="3" spans="1:8" ht="15.75" x14ac:dyDescent="0.25">
      <c r="A3" s="92" t="s">
        <v>49</v>
      </c>
      <c r="B3" s="92"/>
      <c r="C3" s="92"/>
      <c r="D3" s="92"/>
      <c r="E3" s="92"/>
      <c r="F3" s="92"/>
    </row>
    <row r="4" spans="1:8" ht="15.75" x14ac:dyDescent="0.25">
      <c r="A4" s="3"/>
      <c r="B4" s="93" t="s">
        <v>1</v>
      </c>
      <c r="C4" s="93"/>
      <c r="D4" s="93"/>
      <c r="E4" s="93"/>
      <c r="F4" s="93"/>
      <c r="G4" s="93"/>
      <c r="H4" s="93"/>
    </row>
    <row r="5" spans="1:8" ht="16.5" thickBot="1" x14ac:dyDescent="0.3">
      <c r="A5" s="3"/>
    </row>
    <row r="6" spans="1:8" ht="43.5" thickBot="1" x14ac:dyDescent="0.3">
      <c r="A6" s="4" t="s">
        <v>2</v>
      </c>
      <c r="B6" s="5" t="s">
        <v>3</v>
      </c>
      <c r="C6" s="5" t="s">
        <v>4</v>
      </c>
      <c r="D6" s="5" t="s">
        <v>5</v>
      </c>
      <c r="E6" s="5" t="s">
        <v>6</v>
      </c>
      <c r="F6" s="5" t="s">
        <v>7</v>
      </c>
      <c r="G6" s="5" t="s">
        <v>8</v>
      </c>
      <c r="H6" s="5" t="s">
        <v>9</v>
      </c>
    </row>
    <row r="7" spans="1:8" ht="48" thickBot="1" x14ac:dyDescent="0.3">
      <c r="A7" s="6">
        <v>1</v>
      </c>
      <c r="B7" s="15" t="s">
        <v>39</v>
      </c>
      <c r="C7" s="16" t="s">
        <v>42</v>
      </c>
      <c r="D7" s="12">
        <v>62.32</v>
      </c>
      <c r="E7" s="8" t="s">
        <v>32</v>
      </c>
      <c r="F7" s="7" t="s">
        <v>11</v>
      </c>
      <c r="G7" s="7" t="s">
        <v>12</v>
      </c>
      <c r="H7" s="13" t="s">
        <v>40</v>
      </c>
    </row>
    <row r="8" spans="1:8" ht="32.25" thickBot="1" x14ac:dyDescent="0.3">
      <c r="A8" s="6">
        <v>2</v>
      </c>
      <c r="B8" s="17" t="s">
        <v>64</v>
      </c>
      <c r="C8" s="16" t="s">
        <v>65</v>
      </c>
      <c r="D8" s="23">
        <v>42.11</v>
      </c>
      <c r="E8" s="8" t="s">
        <v>10</v>
      </c>
      <c r="F8" s="7" t="s">
        <v>11</v>
      </c>
      <c r="G8" s="6" t="s">
        <v>14</v>
      </c>
      <c r="H8" s="13" t="s">
        <v>66</v>
      </c>
    </row>
    <row r="9" spans="1:8" ht="33.75" customHeight="1" thickBot="1" x14ac:dyDescent="0.3">
      <c r="A9" s="6">
        <v>3</v>
      </c>
      <c r="B9" s="17" t="s">
        <v>67</v>
      </c>
      <c r="C9" s="16" t="s">
        <v>65</v>
      </c>
      <c r="D9" s="23">
        <v>4.92</v>
      </c>
      <c r="E9" s="8" t="s">
        <v>10</v>
      </c>
      <c r="F9" s="7" t="s">
        <v>11</v>
      </c>
      <c r="G9" s="6" t="s">
        <v>14</v>
      </c>
      <c r="H9" s="13" t="s">
        <v>68</v>
      </c>
    </row>
    <row r="10" spans="1:8" ht="33.75" customHeight="1" thickBot="1" x14ac:dyDescent="0.3">
      <c r="A10" s="6">
        <v>4</v>
      </c>
      <c r="B10" s="17" t="s">
        <v>308</v>
      </c>
      <c r="C10" s="16" t="s">
        <v>65</v>
      </c>
      <c r="D10" s="23">
        <v>55</v>
      </c>
      <c r="E10" s="8" t="s">
        <v>218</v>
      </c>
      <c r="F10" s="7" t="s">
        <v>11</v>
      </c>
      <c r="G10" s="7" t="s">
        <v>12</v>
      </c>
      <c r="H10" s="13" t="s">
        <v>183</v>
      </c>
    </row>
    <row r="11" spans="1:8" ht="32.25" thickBot="1" x14ac:dyDescent="0.3">
      <c r="A11" s="6">
        <v>5</v>
      </c>
      <c r="B11" s="17" t="s">
        <v>41</v>
      </c>
      <c r="C11" s="7" t="s">
        <v>44</v>
      </c>
      <c r="D11" s="6">
        <v>220</v>
      </c>
      <c r="E11" s="8" t="s">
        <v>10</v>
      </c>
      <c r="F11" s="7" t="s">
        <v>11</v>
      </c>
      <c r="G11" s="7" t="s">
        <v>12</v>
      </c>
      <c r="H11" s="13" t="s">
        <v>43</v>
      </c>
    </row>
    <row r="12" spans="1:8" ht="48" thickBot="1" x14ac:dyDescent="0.3">
      <c r="A12" s="6">
        <v>6</v>
      </c>
      <c r="B12" s="27" t="s">
        <v>57</v>
      </c>
      <c r="C12" s="7" t="s">
        <v>69</v>
      </c>
      <c r="D12" s="7">
        <v>6</v>
      </c>
      <c r="E12" s="8" t="s">
        <v>10</v>
      </c>
      <c r="F12" s="7" t="s">
        <v>11</v>
      </c>
      <c r="G12" s="7" t="s">
        <v>12</v>
      </c>
      <c r="H12" s="9" t="s">
        <v>13</v>
      </c>
    </row>
    <row r="13" spans="1:8" ht="48" thickBot="1" x14ac:dyDescent="0.3">
      <c r="A13" s="6">
        <v>7</v>
      </c>
      <c r="B13" s="27" t="s">
        <v>57</v>
      </c>
      <c r="C13" s="7" t="s">
        <v>70</v>
      </c>
      <c r="D13" s="7">
        <v>45</v>
      </c>
      <c r="E13" s="8" t="s">
        <v>10</v>
      </c>
      <c r="F13" s="7" t="s">
        <v>11</v>
      </c>
      <c r="G13" s="7" t="s">
        <v>12</v>
      </c>
      <c r="H13" s="9" t="s">
        <v>13</v>
      </c>
    </row>
    <row r="14" spans="1:8" ht="32.25" thickBot="1" x14ac:dyDescent="0.3">
      <c r="A14" s="6">
        <v>8</v>
      </c>
      <c r="B14" s="27" t="s">
        <v>122</v>
      </c>
      <c r="C14" s="7" t="s">
        <v>46</v>
      </c>
      <c r="D14" s="7">
        <v>17.809999999999999</v>
      </c>
      <c r="E14" s="8" t="s">
        <v>10</v>
      </c>
      <c r="F14" s="7" t="s">
        <v>11</v>
      </c>
      <c r="G14" s="6" t="s">
        <v>14</v>
      </c>
      <c r="H14" s="9" t="s">
        <v>123</v>
      </c>
    </row>
    <row r="15" spans="1:8" ht="32.25" thickBot="1" x14ac:dyDescent="0.3">
      <c r="A15" s="6">
        <v>9</v>
      </c>
      <c r="B15" s="18" t="s">
        <v>45</v>
      </c>
      <c r="C15" s="7" t="s">
        <v>46</v>
      </c>
      <c r="D15" s="6">
        <v>144.81</v>
      </c>
      <c r="E15" s="8" t="s">
        <v>10</v>
      </c>
      <c r="F15" s="7" t="s">
        <v>11</v>
      </c>
      <c r="G15" s="6" t="s">
        <v>14</v>
      </c>
      <c r="H15" s="13" t="s">
        <v>18</v>
      </c>
    </row>
    <row r="16" spans="1:8" ht="48" thickBot="1" x14ac:dyDescent="0.3">
      <c r="A16" s="6">
        <v>10</v>
      </c>
      <c r="B16" s="27" t="s">
        <v>57</v>
      </c>
      <c r="C16" s="7" t="s">
        <v>121</v>
      </c>
      <c r="D16" s="7">
        <v>200</v>
      </c>
      <c r="E16" s="8" t="s">
        <v>10</v>
      </c>
      <c r="F16" s="7" t="s">
        <v>11</v>
      </c>
      <c r="G16" s="7" t="s">
        <v>12</v>
      </c>
      <c r="H16" s="9" t="s">
        <v>13</v>
      </c>
    </row>
    <row r="17" spans="1:10" ht="32.25" thickBot="1" x14ac:dyDescent="0.3">
      <c r="A17" s="6">
        <v>11</v>
      </c>
      <c r="B17" s="17" t="s">
        <v>16</v>
      </c>
      <c r="C17" s="7" t="s">
        <v>47</v>
      </c>
      <c r="D17" s="12">
        <v>102.83</v>
      </c>
      <c r="E17" s="8" t="s">
        <v>48</v>
      </c>
      <c r="F17" s="7" t="s">
        <v>11</v>
      </c>
      <c r="G17" s="6" t="s">
        <v>14</v>
      </c>
      <c r="H17" s="13" t="s">
        <v>17</v>
      </c>
    </row>
    <row r="18" spans="1:10" ht="16.5" thickBot="1" x14ac:dyDescent="0.3">
      <c r="A18" s="6"/>
      <c r="B18" s="22"/>
      <c r="C18" s="7"/>
      <c r="D18" s="23"/>
      <c r="E18" s="24"/>
      <c r="F18" s="7"/>
      <c r="G18" s="6"/>
      <c r="H18" s="25"/>
    </row>
    <row r="19" spans="1:10" ht="29.25" customHeight="1" x14ac:dyDescent="0.25">
      <c r="A19" s="91" t="s">
        <v>19</v>
      </c>
      <c r="B19" s="91"/>
      <c r="C19" s="91"/>
      <c r="D19" s="91"/>
      <c r="E19" s="91"/>
      <c r="F19" s="91"/>
      <c r="G19" s="91"/>
      <c r="H19" s="91"/>
      <c r="I19" s="91"/>
      <c r="J19" s="91"/>
    </row>
    <row r="20" spans="1:10" ht="31.5" customHeight="1" x14ac:dyDescent="0.25">
      <c r="A20" s="94" t="s">
        <v>20</v>
      </c>
      <c r="B20" s="94"/>
      <c r="C20" s="94"/>
      <c r="D20" s="94"/>
      <c r="E20" s="94"/>
      <c r="F20" s="94"/>
      <c r="G20" s="94"/>
      <c r="H20" s="94"/>
      <c r="I20" s="94"/>
      <c r="J20" s="94"/>
    </row>
    <row r="21" spans="1:10" ht="29.25" customHeight="1" x14ac:dyDescent="0.25">
      <c r="A21" s="94" t="s">
        <v>21</v>
      </c>
      <c r="B21" s="94"/>
      <c r="C21" s="94"/>
      <c r="D21" s="94"/>
      <c r="E21" s="94"/>
      <c r="F21" s="94"/>
      <c r="G21" s="94"/>
      <c r="H21" s="94"/>
      <c r="I21" s="94"/>
      <c r="J21" s="94"/>
    </row>
    <row r="22" spans="1:10" ht="14.25" customHeight="1" x14ac:dyDescent="0.25">
      <c r="A22" s="95" t="s">
        <v>22</v>
      </c>
      <c r="B22" s="95"/>
      <c r="C22" s="95"/>
      <c r="D22" s="95"/>
      <c r="E22" s="95"/>
      <c r="F22" s="95"/>
      <c r="G22" s="95"/>
      <c r="H22" s="95"/>
      <c r="I22" s="95"/>
      <c r="J22" s="95"/>
    </row>
    <row r="23" spans="1:10" ht="15.75" x14ac:dyDescent="0.25">
      <c r="A23" s="94"/>
      <c r="B23" s="94"/>
      <c r="C23" s="94"/>
      <c r="D23" s="94"/>
      <c r="E23" s="94"/>
      <c r="F23" s="94"/>
      <c r="G23" s="94"/>
      <c r="H23" s="94"/>
      <c r="I23" s="94"/>
      <c r="J23" s="94"/>
    </row>
    <row r="24" spans="1:10" ht="67.5" customHeight="1" x14ac:dyDescent="0.25">
      <c r="A24" s="91" t="s">
        <v>23</v>
      </c>
      <c r="B24" s="91"/>
      <c r="C24" s="91"/>
      <c r="D24" s="91"/>
      <c r="E24" s="91"/>
      <c r="F24" s="91"/>
      <c r="G24" s="91"/>
      <c r="H24" s="91"/>
      <c r="I24" s="91"/>
      <c r="J24" s="91"/>
    </row>
    <row r="27" spans="1:10" x14ac:dyDescent="0.25">
      <c r="D27" t="s">
        <v>14</v>
      </c>
      <c r="E27">
        <f>D15++D8+D9+D17+D14</f>
        <v>312.48</v>
      </c>
    </row>
    <row r="28" spans="1:10" x14ac:dyDescent="0.25">
      <c r="D28" t="s">
        <v>12</v>
      </c>
      <c r="E28">
        <f>D7+D11+D12+D13+D16+D10</f>
        <v>588.31999999999994</v>
      </c>
    </row>
  </sheetData>
  <mergeCells count="8">
    <mergeCell ref="A23:J23"/>
    <mergeCell ref="A24:J24"/>
    <mergeCell ref="A3:F3"/>
    <mergeCell ref="B4:H4"/>
    <mergeCell ref="A19:J19"/>
    <mergeCell ref="A20:J20"/>
    <mergeCell ref="A21:J21"/>
    <mergeCell ref="A22:J2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topLeftCell="A22" workbookViewId="0">
      <selection activeCell="E46" sqref="E46"/>
    </sheetView>
  </sheetViews>
  <sheetFormatPr defaultRowHeight="15" x14ac:dyDescent="0.25"/>
  <cols>
    <col min="1" max="1" width="4.85546875" customWidth="1"/>
    <col min="2" max="2" width="16.5703125" customWidth="1"/>
    <col min="3" max="3" width="11" customWidth="1"/>
    <col min="4" max="4" width="9" customWidth="1"/>
    <col min="5" max="5" width="10" customWidth="1"/>
    <col min="6" max="6" width="11.5703125" customWidth="1"/>
    <col min="7" max="7" width="10.85546875" customWidth="1"/>
    <col min="8" max="8" width="12.42578125" customWidth="1"/>
  </cols>
  <sheetData>
    <row r="1" spans="1:10" ht="15.75" x14ac:dyDescent="0.25">
      <c r="A1" s="1"/>
    </row>
    <row r="2" spans="1:10" ht="15.75" x14ac:dyDescent="0.25">
      <c r="A2" s="2" t="s">
        <v>0</v>
      </c>
      <c r="B2" s="2"/>
      <c r="C2" s="2"/>
      <c r="D2" s="2"/>
      <c r="E2" s="2"/>
      <c r="F2" s="2"/>
      <c r="G2" s="2"/>
    </row>
    <row r="3" spans="1:10" ht="15.75" x14ac:dyDescent="0.25">
      <c r="A3" s="92" t="s">
        <v>51</v>
      </c>
      <c r="B3" s="92"/>
      <c r="C3" s="92"/>
      <c r="D3" s="92"/>
      <c r="E3" s="92"/>
      <c r="F3" s="92"/>
    </row>
    <row r="4" spans="1:10" ht="15.75" x14ac:dyDescent="0.25">
      <c r="A4" s="19"/>
      <c r="B4" s="93" t="s">
        <v>1</v>
      </c>
      <c r="C4" s="93"/>
      <c r="D4" s="93"/>
      <c r="E4" s="93"/>
      <c r="F4" s="93"/>
      <c r="G4" s="93"/>
      <c r="H4" s="93"/>
    </row>
    <row r="5" spans="1:10" ht="16.5" thickBot="1" x14ac:dyDescent="0.3">
      <c r="A5" s="19"/>
    </row>
    <row r="6" spans="1:10" ht="43.5" thickBot="1" x14ac:dyDescent="0.3">
      <c r="A6" s="4" t="s">
        <v>2</v>
      </c>
      <c r="B6" s="5" t="s">
        <v>3</v>
      </c>
      <c r="C6" s="5" t="s">
        <v>4</v>
      </c>
      <c r="D6" s="5" t="s">
        <v>5</v>
      </c>
      <c r="E6" s="5" t="s">
        <v>6</v>
      </c>
      <c r="F6" s="5" t="s">
        <v>7</v>
      </c>
      <c r="G6" s="5" t="s">
        <v>8</v>
      </c>
      <c r="H6" s="5" t="s">
        <v>9</v>
      </c>
    </row>
    <row r="7" spans="1:10" ht="63.75" thickBot="1" x14ac:dyDescent="0.3">
      <c r="A7" s="45">
        <v>1</v>
      </c>
      <c r="B7" s="17" t="s">
        <v>72</v>
      </c>
      <c r="C7" s="46" t="s">
        <v>71</v>
      </c>
      <c r="D7" s="45">
        <v>351</v>
      </c>
      <c r="E7" s="47" t="s">
        <v>32</v>
      </c>
      <c r="F7" s="48" t="s">
        <v>11</v>
      </c>
      <c r="G7" s="48" t="s">
        <v>12</v>
      </c>
      <c r="H7" s="14" t="s">
        <v>73</v>
      </c>
    </row>
    <row r="8" spans="1:10" ht="32.25" thickBot="1" x14ac:dyDescent="0.3">
      <c r="A8" s="45">
        <v>2</v>
      </c>
      <c r="B8" s="22" t="s">
        <v>83</v>
      </c>
      <c r="C8" s="46" t="s">
        <v>71</v>
      </c>
      <c r="D8" s="23">
        <v>30.08</v>
      </c>
      <c r="E8" s="47" t="s">
        <v>10</v>
      </c>
      <c r="F8" s="48" t="s">
        <v>11</v>
      </c>
      <c r="G8" s="45" t="s">
        <v>14</v>
      </c>
      <c r="H8" s="42" t="s">
        <v>120</v>
      </c>
    </row>
    <row r="9" spans="1:10" ht="32.25" thickBot="1" x14ac:dyDescent="0.3">
      <c r="A9" s="45">
        <v>3</v>
      </c>
      <c r="B9" s="17" t="s">
        <v>124</v>
      </c>
      <c r="C9" s="46" t="s">
        <v>71</v>
      </c>
      <c r="D9" s="45">
        <v>191.24</v>
      </c>
      <c r="E9" s="47" t="s">
        <v>10</v>
      </c>
      <c r="F9" s="48" t="s">
        <v>11</v>
      </c>
      <c r="G9" s="45" t="s">
        <v>14</v>
      </c>
      <c r="H9" s="17" t="s">
        <v>125</v>
      </c>
    </row>
    <row r="10" spans="1:10" ht="32.25" thickBot="1" x14ac:dyDescent="0.3">
      <c r="A10" s="45">
        <v>4</v>
      </c>
      <c r="B10" s="17" t="s">
        <v>74</v>
      </c>
      <c r="C10" s="46" t="s">
        <v>71</v>
      </c>
      <c r="D10" s="12">
        <v>252.65</v>
      </c>
      <c r="E10" s="47" t="s">
        <v>10</v>
      </c>
      <c r="F10" s="48" t="s">
        <v>11</v>
      </c>
      <c r="G10" s="45" t="s">
        <v>14</v>
      </c>
      <c r="H10" s="14" t="s">
        <v>75</v>
      </c>
    </row>
    <row r="11" spans="1:10" ht="32.25" thickBot="1" x14ac:dyDescent="0.3">
      <c r="A11" s="45">
        <v>5</v>
      </c>
      <c r="B11" s="22" t="s">
        <v>76</v>
      </c>
      <c r="C11" s="46" t="s">
        <v>77</v>
      </c>
      <c r="D11" s="23">
        <v>72.959999999999994</v>
      </c>
      <c r="E11" s="50" t="s">
        <v>48</v>
      </c>
      <c r="F11" s="48" t="s">
        <v>11</v>
      </c>
      <c r="G11" s="45" t="s">
        <v>14</v>
      </c>
      <c r="H11" s="42" t="s">
        <v>78</v>
      </c>
    </row>
    <row r="12" spans="1:10" ht="32.25" thickBot="1" x14ac:dyDescent="0.3">
      <c r="A12" s="45">
        <v>6</v>
      </c>
      <c r="B12" s="22" t="s">
        <v>126</v>
      </c>
      <c r="C12" s="46" t="s">
        <v>80</v>
      </c>
      <c r="D12" s="23">
        <v>194.35</v>
      </c>
      <c r="E12" s="47" t="s">
        <v>10</v>
      </c>
      <c r="F12" s="48" t="s">
        <v>11</v>
      </c>
      <c r="G12" s="45" t="s">
        <v>14</v>
      </c>
      <c r="H12" s="22" t="s">
        <v>127</v>
      </c>
      <c r="I12" s="96" t="s">
        <v>82</v>
      </c>
      <c r="J12" s="97"/>
    </row>
    <row r="13" spans="1:10" ht="32.25" thickBot="1" x14ac:dyDescent="0.3">
      <c r="A13" s="45">
        <v>7</v>
      </c>
      <c r="B13" s="22" t="s">
        <v>83</v>
      </c>
      <c r="C13" s="46" t="s">
        <v>80</v>
      </c>
      <c r="D13" s="23">
        <v>382.8</v>
      </c>
      <c r="E13" s="47" t="s">
        <v>10</v>
      </c>
      <c r="F13" s="48" t="s">
        <v>11</v>
      </c>
      <c r="G13" s="45" t="s">
        <v>14</v>
      </c>
      <c r="H13" s="42" t="s">
        <v>84</v>
      </c>
    </row>
    <row r="14" spans="1:10" ht="32.25" thickBot="1" x14ac:dyDescent="0.3">
      <c r="A14" s="45">
        <v>8</v>
      </c>
      <c r="B14" s="17" t="s">
        <v>85</v>
      </c>
      <c r="C14" s="46" t="s">
        <v>86</v>
      </c>
      <c r="D14" s="12">
        <v>46.92</v>
      </c>
      <c r="E14" s="47" t="s">
        <v>10</v>
      </c>
      <c r="F14" s="48" t="s">
        <v>11</v>
      </c>
      <c r="G14" s="45" t="s">
        <v>14</v>
      </c>
      <c r="H14" s="42" t="s">
        <v>87</v>
      </c>
    </row>
    <row r="15" spans="1:10" ht="48" thickBot="1" x14ac:dyDescent="0.3">
      <c r="A15" s="45">
        <v>9</v>
      </c>
      <c r="B15" s="51" t="s">
        <v>57</v>
      </c>
      <c r="C15" s="46" t="s">
        <v>86</v>
      </c>
      <c r="D15" s="48">
        <v>6</v>
      </c>
      <c r="E15" s="47" t="s">
        <v>10</v>
      </c>
      <c r="F15" s="48" t="s">
        <v>11</v>
      </c>
      <c r="G15" s="48" t="s">
        <v>12</v>
      </c>
      <c r="H15" s="52" t="s">
        <v>13</v>
      </c>
    </row>
    <row r="16" spans="1:10" ht="32.25" thickBot="1" x14ac:dyDescent="0.3">
      <c r="A16" s="45">
        <v>10</v>
      </c>
      <c r="B16" s="22" t="s">
        <v>85</v>
      </c>
      <c r="C16" s="46" t="s">
        <v>86</v>
      </c>
      <c r="D16" s="23">
        <v>984.5</v>
      </c>
      <c r="E16" s="47" t="s">
        <v>10</v>
      </c>
      <c r="F16" s="48" t="s">
        <v>11</v>
      </c>
      <c r="G16" s="45" t="s">
        <v>14</v>
      </c>
      <c r="H16" s="22" t="s">
        <v>88</v>
      </c>
    </row>
    <row r="17" spans="1:12" ht="32.25" thickBot="1" x14ac:dyDescent="0.3">
      <c r="A17" s="45">
        <v>11</v>
      </c>
      <c r="B17" s="22" t="s">
        <v>79</v>
      </c>
      <c r="C17" s="46" t="s">
        <v>89</v>
      </c>
      <c r="D17" s="23">
        <v>169.14</v>
      </c>
      <c r="E17" s="47" t="s">
        <v>10</v>
      </c>
      <c r="F17" s="48" t="s">
        <v>11</v>
      </c>
      <c r="G17" s="45" t="s">
        <v>14</v>
      </c>
      <c r="H17" s="42" t="s">
        <v>81</v>
      </c>
    </row>
    <row r="18" spans="1:12" ht="32.25" thickBot="1" x14ac:dyDescent="0.3">
      <c r="A18" s="45">
        <v>12</v>
      </c>
      <c r="B18" s="22" t="s">
        <v>79</v>
      </c>
      <c r="C18" s="46" t="s">
        <v>89</v>
      </c>
      <c r="D18" s="23">
        <v>724.25</v>
      </c>
      <c r="E18" s="47" t="s">
        <v>10</v>
      </c>
      <c r="F18" s="48" t="s">
        <v>11</v>
      </c>
      <c r="G18" s="45" t="s">
        <v>14</v>
      </c>
      <c r="H18" s="42" t="s">
        <v>81</v>
      </c>
    </row>
    <row r="19" spans="1:12" ht="32.25" thickBot="1" x14ac:dyDescent="0.3">
      <c r="A19" s="45">
        <v>13</v>
      </c>
      <c r="B19" s="22" t="s">
        <v>90</v>
      </c>
      <c r="C19" s="46" t="s">
        <v>89</v>
      </c>
      <c r="D19" s="23">
        <v>237.25</v>
      </c>
      <c r="E19" s="47" t="s">
        <v>10</v>
      </c>
      <c r="F19" s="48" t="s">
        <v>11</v>
      </c>
      <c r="G19" s="45" t="s">
        <v>14</v>
      </c>
      <c r="H19" s="42" t="s">
        <v>91</v>
      </c>
    </row>
    <row r="20" spans="1:12" ht="32.25" thickBot="1" x14ac:dyDescent="0.3">
      <c r="A20" s="45">
        <v>14</v>
      </c>
      <c r="B20" s="22" t="s">
        <v>83</v>
      </c>
      <c r="C20" s="46" t="s">
        <v>93</v>
      </c>
      <c r="D20" s="23">
        <v>26.38</v>
      </c>
      <c r="E20" s="47" t="s">
        <v>10</v>
      </c>
      <c r="F20" s="48" t="s">
        <v>11</v>
      </c>
      <c r="G20" s="45" t="s">
        <v>14</v>
      </c>
      <c r="H20" s="42" t="s">
        <v>84</v>
      </c>
    </row>
    <row r="21" spans="1:12" ht="48" thickBot="1" x14ac:dyDescent="0.3">
      <c r="A21" s="45">
        <v>15</v>
      </c>
      <c r="B21" s="22" t="s">
        <v>79</v>
      </c>
      <c r="C21" s="46" t="s">
        <v>92</v>
      </c>
      <c r="D21" s="23">
        <v>374.01</v>
      </c>
      <c r="E21" s="47" t="s">
        <v>32</v>
      </c>
      <c r="F21" s="48" t="s">
        <v>11</v>
      </c>
      <c r="G21" s="45" t="s">
        <v>14</v>
      </c>
      <c r="H21" s="42" t="s">
        <v>81</v>
      </c>
    </row>
    <row r="22" spans="1:12" ht="32.25" thickBot="1" x14ac:dyDescent="0.3">
      <c r="A22" s="45">
        <v>16</v>
      </c>
      <c r="B22" s="22" t="s">
        <v>94</v>
      </c>
      <c r="C22" s="46" t="s">
        <v>92</v>
      </c>
      <c r="D22" s="23">
        <v>19.25</v>
      </c>
      <c r="E22" s="47" t="s">
        <v>10</v>
      </c>
      <c r="F22" s="48" t="s">
        <v>11</v>
      </c>
      <c r="G22" s="45" t="s">
        <v>14</v>
      </c>
      <c r="H22" s="42" t="s">
        <v>95</v>
      </c>
    </row>
    <row r="23" spans="1:12" ht="48" thickBot="1" x14ac:dyDescent="0.3">
      <c r="A23" s="45">
        <v>17</v>
      </c>
      <c r="B23" s="22" t="s">
        <v>96</v>
      </c>
      <c r="C23" s="46" t="s">
        <v>92</v>
      </c>
      <c r="D23" s="23">
        <v>3942</v>
      </c>
      <c r="E23" s="47" t="s">
        <v>97</v>
      </c>
      <c r="F23" s="48" t="s">
        <v>98</v>
      </c>
      <c r="G23" s="45" t="s">
        <v>14</v>
      </c>
      <c r="H23" s="42" t="s">
        <v>99</v>
      </c>
    </row>
    <row r="24" spans="1:12" ht="32.25" thickBot="1" x14ac:dyDescent="0.3">
      <c r="A24" s="45">
        <v>18</v>
      </c>
      <c r="B24" s="22" t="s">
        <v>100</v>
      </c>
      <c r="C24" s="46" t="s">
        <v>101</v>
      </c>
      <c r="D24" s="23">
        <v>139.47</v>
      </c>
      <c r="E24" s="47" t="s">
        <v>10</v>
      </c>
      <c r="F24" s="48" t="s">
        <v>11</v>
      </c>
      <c r="G24" s="45" t="s">
        <v>14</v>
      </c>
      <c r="H24" s="42" t="s">
        <v>91</v>
      </c>
    </row>
    <row r="25" spans="1:12" ht="32.25" thickBot="1" x14ac:dyDescent="0.3">
      <c r="A25" s="45">
        <v>19</v>
      </c>
      <c r="B25" s="22" t="s">
        <v>102</v>
      </c>
      <c r="C25" s="46" t="s">
        <v>101</v>
      </c>
      <c r="D25" s="23">
        <v>34.130000000000003</v>
      </c>
      <c r="E25" s="47" t="s">
        <v>10</v>
      </c>
      <c r="F25" s="48" t="s">
        <v>11</v>
      </c>
      <c r="G25" s="45" t="s">
        <v>14</v>
      </c>
      <c r="H25" s="42" t="s">
        <v>103</v>
      </c>
    </row>
    <row r="26" spans="1:12" ht="32.25" thickBot="1" x14ac:dyDescent="0.3">
      <c r="A26" s="45">
        <v>20</v>
      </c>
      <c r="B26" s="22" t="s">
        <v>100</v>
      </c>
      <c r="C26" s="46" t="s">
        <v>101</v>
      </c>
      <c r="D26" s="23">
        <v>22.17</v>
      </c>
      <c r="E26" s="47" t="s">
        <v>10</v>
      </c>
      <c r="F26" s="48" t="s">
        <v>11</v>
      </c>
      <c r="G26" s="45" t="s">
        <v>14</v>
      </c>
      <c r="H26" s="42" t="s">
        <v>91</v>
      </c>
    </row>
    <row r="27" spans="1:12" ht="32.25" thickBot="1" x14ac:dyDescent="0.3">
      <c r="A27" s="45">
        <v>21</v>
      </c>
      <c r="B27" s="22" t="s">
        <v>100</v>
      </c>
      <c r="C27" s="46" t="s">
        <v>101</v>
      </c>
      <c r="D27" s="23">
        <v>61.14</v>
      </c>
      <c r="E27" s="47" t="s">
        <v>10</v>
      </c>
      <c r="F27" s="48" t="s">
        <v>11</v>
      </c>
      <c r="G27" s="45" t="s">
        <v>14</v>
      </c>
      <c r="H27" s="42" t="s">
        <v>91</v>
      </c>
    </row>
    <row r="28" spans="1:12" ht="32.25" thickBot="1" x14ac:dyDescent="0.3">
      <c r="A28" s="45">
        <v>22</v>
      </c>
      <c r="B28" s="22" t="s">
        <v>79</v>
      </c>
      <c r="C28" s="46" t="s">
        <v>101</v>
      </c>
      <c r="D28" s="23">
        <v>11</v>
      </c>
      <c r="E28" s="47" t="s">
        <v>104</v>
      </c>
      <c r="F28" s="48" t="s">
        <v>11</v>
      </c>
      <c r="G28" s="45" t="s">
        <v>14</v>
      </c>
      <c r="H28" s="42" t="s">
        <v>81</v>
      </c>
    </row>
    <row r="29" spans="1:12" ht="48" thickBot="1" x14ac:dyDescent="0.3">
      <c r="A29" s="45">
        <v>23</v>
      </c>
      <c r="B29" s="51" t="s">
        <v>57</v>
      </c>
      <c r="C29" s="46" t="s">
        <v>105</v>
      </c>
      <c r="D29" s="48">
        <v>20</v>
      </c>
      <c r="E29" s="47" t="s">
        <v>10</v>
      </c>
      <c r="F29" s="48" t="s">
        <v>11</v>
      </c>
      <c r="G29" s="48" t="s">
        <v>12</v>
      </c>
      <c r="H29" s="52" t="s">
        <v>13</v>
      </c>
      <c r="L29" t="s">
        <v>237</v>
      </c>
    </row>
    <row r="30" spans="1:12" ht="32.25" thickBot="1" x14ac:dyDescent="0.3">
      <c r="A30" s="45">
        <v>24</v>
      </c>
      <c r="B30" s="22" t="s">
        <v>106</v>
      </c>
      <c r="C30" s="46" t="s">
        <v>107</v>
      </c>
      <c r="D30" s="23">
        <v>5.33</v>
      </c>
      <c r="E30" s="47" t="s">
        <v>10</v>
      </c>
      <c r="F30" s="48" t="s">
        <v>11</v>
      </c>
      <c r="G30" s="45" t="s">
        <v>14</v>
      </c>
      <c r="H30" s="42" t="s">
        <v>108</v>
      </c>
    </row>
    <row r="31" spans="1:12" ht="32.25" thickBot="1" x14ac:dyDescent="0.3">
      <c r="A31" s="45">
        <v>25</v>
      </c>
      <c r="B31" s="22" t="s">
        <v>109</v>
      </c>
      <c r="C31" s="46" t="s">
        <v>107</v>
      </c>
      <c r="D31" s="23">
        <v>35.9</v>
      </c>
      <c r="E31" s="47" t="s">
        <v>10</v>
      </c>
      <c r="F31" s="48" t="s">
        <v>11</v>
      </c>
      <c r="G31" s="45" t="s">
        <v>14</v>
      </c>
      <c r="H31" s="42" t="s">
        <v>110</v>
      </c>
    </row>
    <row r="32" spans="1:12" ht="32.25" thickBot="1" x14ac:dyDescent="0.3">
      <c r="A32" s="45">
        <v>26</v>
      </c>
      <c r="B32" s="22" t="s">
        <v>111</v>
      </c>
      <c r="C32" s="46" t="s">
        <v>112</v>
      </c>
      <c r="D32" s="23">
        <v>341.69</v>
      </c>
      <c r="E32" s="47" t="s">
        <v>104</v>
      </c>
      <c r="F32" s="48" t="s">
        <v>11</v>
      </c>
      <c r="G32" s="45" t="s">
        <v>14</v>
      </c>
      <c r="H32" s="42" t="s">
        <v>113</v>
      </c>
    </row>
    <row r="33" spans="1:10" ht="32.25" thickBot="1" x14ac:dyDescent="0.3">
      <c r="A33" s="45">
        <v>27</v>
      </c>
      <c r="B33" s="22" t="s">
        <v>94</v>
      </c>
      <c r="C33" s="46" t="s">
        <v>112</v>
      </c>
      <c r="D33" s="23">
        <v>15.3</v>
      </c>
      <c r="E33" s="47" t="s">
        <v>10</v>
      </c>
      <c r="F33" s="48" t="s">
        <v>11</v>
      </c>
      <c r="G33" s="45" t="s">
        <v>14</v>
      </c>
      <c r="H33" s="42" t="s">
        <v>95</v>
      </c>
    </row>
    <row r="34" spans="1:10" ht="32.25" thickBot="1" x14ac:dyDescent="0.3">
      <c r="A34" s="45">
        <v>28</v>
      </c>
      <c r="B34" s="22" t="s">
        <v>79</v>
      </c>
      <c r="C34" s="46" t="s">
        <v>114</v>
      </c>
      <c r="D34" s="23">
        <v>229.2</v>
      </c>
      <c r="E34" s="47" t="s">
        <v>10</v>
      </c>
      <c r="F34" s="48" t="s">
        <v>11</v>
      </c>
      <c r="G34" s="45" t="s">
        <v>14</v>
      </c>
      <c r="H34" s="42" t="s">
        <v>81</v>
      </c>
    </row>
    <row r="35" spans="1:10" ht="48" thickBot="1" x14ac:dyDescent="0.3">
      <c r="A35" s="45">
        <v>29</v>
      </c>
      <c r="B35" s="51" t="s">
        <v>57</v>
      </c>
      <c r="C35" s="46" t="s">
        <v>114</v>
      </c>
      <c r="D35" s="48">
        <v>15</v>
      </c>
      <c r="E35" s="47" t="s">
        <v>10</v>
      </c>
      <c r="F35" s="48" t="s">
        <v>11</v>
      </c>
      <c r="G35" s="48" t="s">
        <v>12</v>
      </c>
      <c r="H35" s="52" t="s">
        <v>13</v>
      </c>
    </row>
    <row r="36" spans="1:10" ht="16.5" thickBot="1" x14ac:dyDescent="0.3">
      <c r="A36" s="6"/>
      <c r="B36" s="22"/>
      <c r="C36" s="16"/>
      <c r="D36" s="23"/>
      <c r="E36" s="8"/>
      <c r="F36" s="7"/>
      <c r="G36" s="6"/>
      <c r="H36" s="25"/>
    </row>
    <row r="37" spans="1:10" ht="29.25" customHeight="1" x14ac:dyDescent="0.25">
      <c r="A37" s="91" t="s">
        <v>19</v>
      </c>
      <c r="B37" s="91"/>
      <c r="C37" s="91"/>
      <c r="D37" s="91"/>
      <c r="E37" s="91"/>
      <c r="F37" s="91"/>
      <c r="G37" s="91"/>
      <c r="H37" s="91"/>
      <c r="I37" s="91"/>
      <c r="J37" s="91"/>
    </row>
    <row r="38" spans="1:10" ht="31.5" customHeight="1" x14ac:dyDescent="0.25">
      <c r="A38" s="94" t="s">
        <v>20</v>
      </c>
      <c r="B38" s="94"/>
      <c r="C38" s="94"/>
      <c r="D38" s="94"/>
      <c r="E38" s="94"/>
      <c r="F38" s="94"/>
      <c r="G38" s="94"/>
      <c r="H38" s="94"/>
      <c r="I38" s="94"/>
      <c r="J38" s="94"/>
    </row>
    <row r="39" spans="1:10" ht="29.25" customHeight="1" x14ac:dyDescent="0.25">
      <c r="A39" s="94" t="s">
        <v>21</v>
      </c>
      <c r="B39" s="94"/>
      <c r="C39" s="94"/>
      <c r="D39" s="94"/>
      <c r="E39" s="94"/>
      <c r="F39" s="94"/>
      <c r="G39" s="94"/>
      <c r="H39" s="94"/>
      <c r="I39" s="94"/>
      <c r="J39" s="94"/>
    </row>
    <row r="40" spans="1:10" ht="14.25" customHeight="1" x14ac:dyDescent="0.25">
      <c r="A40" s="95" t="s">
        <v>22</v>
      </c>
      <c r="B40" s="95"/>
      <c r="C40" s="95"/>
      <c r="D40" s="95"/>
      <c r="E40" s="95"/>
      <c r="F40" s="95"/>
      <c r="G40" s="95"/>
      <c r="H40" s="95"/>
      <c r="I40" s="95"/>
      <c r="J40" s="95"/>
    </row>
    <row r="41" spans="1:10" ht="15.75" x14ac:dyDescent="0.25">
      <c r="A41" s="94"/>
      <c r="B41" s="94"/>
      <c r="C41" s="94"/>
      <c r="D41" s="94"/>
      <c r="E41" s="94"/>
      <c r="F41" s="94"/>
      <c r="G41" s="94"/>
      <c r="H41" s="94"/>
      <c r="I41" s="94"/>
      <c r="J41" s="94"/>
    </row>
    <row r="42" spans="1:10" ht="67.5" customHeight="1" x14ac:dyDescent="0.25">
      <c r="A42" s="91" t="s">
        <v>23</v>
      </c>
      <c r="B42" s="91"/>
      <c r="C42" s="91"/>
      <c r="D42" s="91"/>
      <c r="E42" s="91"/>
      <c r="F42" s="91"/>
      <c r="G42" s="91"/>
      <c r="H42" s="91"/>
      <c r="I42" s="91"/>
      <c r="J42" s="91"/>
    </row>
    <row r="45" spans="1:10" x14ac:dyDescent="0.25">
      <c r="D45" t="s">
        <v>14</v>
      </c>
      <c r="E45">
        <f>D10+D11+D12+D13+D14+D16+D17+D18+D19+D20+D21+D22+D23+D24+D25+D26+D27+D28+D30+D31+D32+D33+D34+D8+D9</f>
        <v>8543.11</v>
      </c>
    </row>
    <row r="46" spans="1:10" x14ac:dyDescent="0.25">
      <c r="D46" t="s">
        <v>12</v>
      </c>
      <c r="E46">
        <f>D7+D15+D29+D35</f>
        <v>392</v>
      </c>
    </row>
  </sheetData>
  <mergeCells count="9">
    <mergeCell ref="A41:J41"/>
    <mergeCell ref="A42:J42"/>
    <mergeCell ref="A3:F3"/>
    <mergeCell ref="B4:H4"/>
    <mergeCell ref="A37:J37"/>
    <mergeCell ref="A38:J38"/>
    <mergeCell ref="A39:J39"/>
    <mergeCell ref="A40:J40"/>
    <mergeCell ref="I12:J1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topLeftCell="A13" workbookViewId="0">
      <selection activeCell="B7" sqref="B7:H7"/>
    </sheetView>
  </sheetViews>
  <sheetFormatPr defaultRowHeight="15" x14ac:dyDescent="0.25"/>
  <cols>
    <col min="1" max="1" width="4.85546875" customWidth="1"/>
    <col min="2" max="2" width="16.5703125" customWidth="1"/>
    <col min="3" max="3" width="11" customWidth="1"/>
    <col min="4" max="4" width="9" customWidth="1"/>
    <col min="5" max="5" width="10" customWidth="1"/>
    <col min="6" max="6" width="11.5703125" customWidth="1"/>
    <col min="7" max="7" width="10.85546875" customWidth="1"/>
    <col min="8" max="8" width="12.42578125" customWidth="1"/>
  </cols>
  <sheetData>
    <row r="1" spans="1:9" ht="15.75" x14ac:dyDescent="0.25">
      <c r="A1" s="1"/>
    </row>
    <row r="2" spans="1:9" ht="15.75" x14ac:dyDescent="0.25">
      <c r="A2" s="2" t="s">
        <v>0</v>
      </c>
      <c r="B2" s="2"/>
      <c r="C2" s="2"/>
      <c r="D2" s="2"/>
      <c r="E2" s="2"/>
      <c r="F2" s="2"/>
      <c r="G2" s="2"/>
    </row>
    <row r="3" spans="1:9" ht="15.75" x14ac:dyDescent="0.25">
      <c r="A3" s="92" t="s">
        <v>115</v>
      </c>
      <c r="B3" s="92"/>
      <c r="C3" s="92"/>
      <c r="D3" s="92"/>
      <c r="E3" s="92"/>
      <c r="F3" s="92"/>
    </row>
    <row r="4" spans="1:9" ht="15.75" x14ac:dyDescent="0.25">
      <c r="A4" s="19"/>
      <c r="B4" s="93" t="s">
        <v>1</v>
      </c>
      <c r="C4" s="93"/>
      <c r="D4" s="93"/>
      <c r="E4" s="93"/>
      <c r="F4" s="93"/>
      <c r="G4" s="93"/>
      <c r="H4" s="93"/>
    </row>
    <row r="5" spans="1:9" ht="16.5" thickBot="1" x14ac:dyDescent="0.3">
      <c r="A5" s="19"/>
    </row>
    <row r="6" spans="1:9" ht="43.5" thickBot="1" x14ac:dyDescent="0.3">
      <c r="A6" s="4" t="s">
        <v>2</v>
      </c>
      <c r="B6" s="5" t="s">
        <v>3</v>
      </c>
      <c r="C6" s="5" t="s">
        <v>4</v>
      </c>
      <c r="D6" s="5" t="s">
        <v>5</v>
      </c>
      <c r="E6" s="5" t="s">
        <v>6</v>
      </c>
      <c r="F6" s="5" t="s">
        <v>7</v>
      </c>
      <c r="G6" s="5" t="s">
        <v>8</v>
      </c>
      <c r="H6" s="5" t="s">
        <v>9</v>
      </c>
    </row>
    <row r="7" spans="1:9" ht="32.25" thickBot="1" x14ac:dyDescent="0.3">
      <c r="A7" s="45">
        <v>1</v>
      </c>
      <c r="B7" s="17" t="s">
        <v>148</v>
      </c>
      <c r="C7" s="46" t="s">
        <v>150</v>
      </c>
      <c r="D7" s="15">
        <v>12.14</v>
      </c>
      <c r="E7" s="47" t="s">
        <v>10</v>
      </c>
      <c r="F7" s="48" t="s">
        <v>11</v>
      </c>
      <c r="G7" s="45" t="s">
        <v>14</v>
      </c>
      <c r="H7" s="14" t="s">
        <v>131</v>
      </c>
    </row>
    <row r="8" spans="1:9" ht="48" thickBot="1" x14ac:dyDescent="0.3">
      <c r="A8" s="45">
        <v>2</v>
      </c>
      <c r="B8" s="17" t="s">
        <v>117</v>
      </c>
      <c r="C8" s="46" t="s">
        <v>118</v>
      </c>
      <c r="D8" s="12">
        <v>139.94</v>
      </c>
      <c r="E8" s="47" t="s">
        <v>32</v>
      </c>
      <c r="F8" s="48" t="s">
        <v>11</v>
      </c>
      <c r="G8" s="48" t="s">
        <v>12</v>
      </c>
      <c r="H8" s="14" t="s">
        <v>18</v>
      </c>
    </row>
    <row r="9" spans="1:9" ht="32.25" thickBot="1" x14ac:dyDescent="0.3">
      <c r="A9" s="45">
        <v>3</v>
      </c>
      <c r="B9" s="17" t="s">
        <v>148</v>
      </c>
      <c r="C9" s="46" t="s">
        <v>149</v>
      </c>
      <c r="D9" s="14">
        <v>8.68</v>
      </c>
      <c r="E9" s="47" t="s">
        <v>10</v>
      </c>
      <c r="F9" s="48" t="s">
        <v>11</v>
      </c>
      <c r="G9" s="45" t="s">
        <v>14</v>
      </c>
      <c r="H9" s="14" t="s">
        <v>131</v>
      </c>
    </row>
    <row r="10" spans="1:9" ht="32.25" thickBot="1" x14ac:dyDescent="0.3">
      <c r="A10" s="45">
        <v>4</v>
      </c>
      <c r="B10" s="22" t="s">
        <v>226</v>
      </c>
      <c r="C10" s="46" t="s">
        <v>227</v>
      </c>
      <c r="D10" s="42">
        <v>330</v>
      </c>
      <c r="E10" s="47" t="s">
        <v>48</v>
      </c>
      <c r="F10" s="48" t="s">
        <v>11</v>
      </c>
      <c r="G10" s="45" t="s">
        <v>14</v>
      </c>
      <c r="H10" s="56" t="s">
        <v>228</v>
      </c>
    </row>
    <row r="11" spans="1:9" ht="48" thickBot="1" x14ac:dyDescent="0.3">
      <c r="A11" s="45">
        <v>5</v>
      </c>
      <c r="B11" s="22" t="s">
        <v>226</v>
      </c>
      <c r="C11" s="46" t="s">
        <v>227</v>
      </c>
      <c r="D11" s="42">
        <v>702.58</v>
      </c>
      <c r="E11" s="47" t="s">
        <v>32</v>
      </c>
      <c r="F11" s="48" t="s">
        <v>11</v>
      </c>
      <c r="G11" s="45" t="s">
        <v>14</v>
      </c>
      <c r="H11" s="58" t="s">
        <v>228</v>
      </c>
    </row>
    <row r="12" spans="1:9" ht="32.25" thickBot="1" x14ac:dyDescent="0.3">
      <c r="A12" s="45">
        <v>6</v>
      </c>
      <c r="B12" s="22" t="s">
        <v>226</v>
      </c>
      <c r="C12" s="46" t="s">
        <v>227</v>
      </c>
      <c r="D12" s="42">
        <v>425.88</v>
      </c>
      <c r="E12" s="47" t="s">
        <v>48</v>
      </c>
      <c r="F12" s="48" t="s">
        <v>11</v>
      </c>
      <c r="G12" s="45" t="s">
        <v>14</v>
      </c>
      <c r="H12" s="57" t="s">
        <v>228</v>
      </c>
    </row>
    <row r="13" spans="1:9" ht="32.25" thickBot="1" x14ac:dyDescent="0.3">
      <c r="A13" s="45">
        <v>7</v>
      </c>
      <c r="B13" s="22" t="s">
        <v>226</v>
      </c>
      <c r="C13" s="46" t="s">
        <v>227</v>
      </c>
      <c r="D13" s="42">
        <v>2666.85</v>
      </c>
      <c r="E13" s="47" t="s">
        <v>48</v>
      </c>
      <c r="F13" s="48" t="s">
        <v>11</v>
      </c>
      <c r="G13" s="45" t="s">
        <v>14</v>
      </c>
      <c r="H13" s="58" t="s">
        <v>228</v>
      </c>
    </row>
    <row r="14" spans="1:9" ht="32.25" thickBot="1" x14ac:dyDescent="0.3">
      <c r="A14" s="45">
        <v>8</v>
      </c>
      <c r="B14" s="22" t="s">
        <v>226</v>
      </c>
      <c r="C14" s="46" t="s">
        <v>227</v>
      </c>
      <c r="D14" s="42">
        <v>707.5</v>
      </c>
      <c r="E14" s="47" t="s">
        <v>48</v>
      </c>
      <c r="F14" s="48" t="s">
        <v>11</v>
      </c>
      <c r="G14" s="45" t="s">
        <v>14</v>
      </c>
      <c r="H14" s="57" t="s">
        <v>228</v>
      </c>
    </row>
    <row r="15" spans="1:9" ht="32.25" thickBot="1" x14ac:dyDescent="0.3">
      <c r="A15" s="45">
        <v>9</v>
      </c>
      <c r="B15" s="22" t="s">
        <v>106</v>
      </c>
      <c r="C15" s="48" t="s">
        <v>119</v>
      </c>
      <c r="D15" s="45">
        <v>5.39</v>
      </c>
      <c r="E15" s="47" t="s">
        <v>10</v>
      </c>
      <c r="F15" s="48" t="s">
        <v>11</v>
      </c>
      <c r="G15" s="45" t="s">
        <v>14</v>
      </c>
      <c r="H15" s="14" t="s">
        <v>108</v>
      </c>
    </row>
    <row r="16" spans="1:9" ht="32.25" thickBot="1" x14ac:dyDescent="0.3">
      <c r="A16" s="45">
        <v>10</v>
      </c>
      <c r="B16" s="17" t="s">
        <v>143</v>
      </c>
      <c r="C16" s="46" t="s">
        <v>144</v>
      </c>
      <c r="D16" s="14">
        <v>142.41</v>
      </c>
      <c r="E16" s="47" t="s">
        <v>10</v>
      </c>
      <c r="F16" s="48" t="s">
        <v>11</v>
      </c>
      <c r="G16" s="45" t="s">
        <v>14</v>
      </c>
      <c r="H16" s="17" t="s">
        <v>146</v>
      </c>
      <c r="I16" s="36"/>
    </row>
    <row r="17" spans="1:11" ht="32.25" thickBot="1" x14ac:dyDescent="0.3">
      <c r="A17" s="45">
        <v>11</v>
      </c>
      <c r="B17" s="17" t="s">
        <v>100</v>
      </c>
      <c r="C17" s="46" t="s">
        <v>141</v>
      </c>
      <c r="D17" s="14">
        <v>99.45</v>
      </c>
      <c r="E17" s="47" t="s">
        <v>10</v>
      </c>
      <c r="F17" s="48" t="s">
        <v>11</v>
      </c>
      <c r="G17" s="45" t="s">
        <v>14</v>
      </c>
      <c r="H17" s="14" t="s">
        <v>147</v>
      </c>
      <c r="I17" s="36"/>
    </row>
    <row r="18" spans="1:11" ht="32.25" thickBot="1" x14ac:dyDescent="0.3">
      <c r="A18" s="45">
        <v>12</v>
      </c>
      <c r="B18" s="41" t="s">
        <v>142</v>
      </c>
      <c r="C18" s="46" t="s">
        <v>141</v>
      </c>
      <c r="D18" s="15">
        <v>101.79</v>
      </c>
      <c r="E18" s="47" t="s">
        <v>10</v>
      </c>
      <c r="F18" s="48" t="s">
        <v>11</v>
      </c>
      <c r="G18" s="45" t="s">
        <v>14</v>
      </c>
      <c r="H18" s="14" t="s">
        <v>128</v>
      </c>
      <c r="J18" s="32"/>
      <c r="K18" s="35"/>
    </row>
    <row r="19" spans="1:11" ht="48" thickBot="1" x14ac:dyDescent="0.3">
      <c r="A19" s="45">
        <v>13</v>
      </c>
      <c r="B19" s="17" t="s">
        <v>140</v>
      </c>
      <c r="C19" s="46" t="s">
        <v>141</v>
      </c>
      <c r="D19" s="14">
        <v>74.150000000000006</v>
      </c>
      <c r="E19" s="47" t="s">
        <v>32</v>
      </c>
      <c r="F19" s="48" t="s">
        <v>11</v>
      </c>
      <c r="G19" s="45" t="s">
        <v>14</v>
      </c>
      <c r="H19" s="14" t="s">
        <v>18</v>
      </c>
    </row>
    <row r="20" spans="1:11" ht="32.25" thickBot="1" x14ac:dyDescent="0.3">
      <c r="A20" s="45">
        <v>14</v>
      </c>
      <c r="B20" s="17" t="s">
        <v>106</v>
      </c>
      <c r="C20" s="46" t="s">
        <v>229</v>
      </c>
      <c r="D20" s="14">
        <v>32.159999999999997</v>
      </c>
      <c r="E20" s="47" t="s">
        <v>10</v>
      </c>
      <c r="F20" s="48" t="s">
        <v>11</v>
      </c>
      <c r="G20" s="45" t="s">
        <v>14</v>
      </c>
      <c r="H20" s="14" t="s">
        <v>108</v>
      </c>
    </row>
    <row r="21" spans="1:11" ht="32.25" thickBot="1" x14ac:dyDescent="0.3">
      <c r="A21" s="45">
        <v>15</v>
      </c>
      <c r="B21" s="15" t="s">
        <v>138</v>
      </c>
      <c r="C21" s="46" t="s">
        <v>139</v>
      </c>
      <c r="D21" s="15">
        <v>32.4</v>
      </c>
      <c r="E21" s="47" t="s">
        <v>10</v>
      </c>
      <c r="F21" s="48" t="s">
        <v>11</v>
      </c>
      <c r="G21" s="45" t="s">
        <v>14</v>
      </c>
      <c r="H21" s="43" t="s">
        <v>134</v>
      </c>
    </row>
    <row r="22" spans="1:11" ht="32.25" thickBot="1" x14ac:dyDescent="0.3">
      <c r="A22" s="45">
        <v>16</v>
      </c>
      <c r="B22" s="14" t="s">
        <v>138</v>
      </c>
      <c r="C22" s="48" t="s">
        <v>139</v>
      </c>
      <c r="D22" s="14">
        <v>17.5</v>
      </c>
      <c r="E22" s="47" t="s">
        <v>10</v>
      </c>
      <c r="F22" s="48" t="s">
        <v>11</v>
      </c>
      <c r="G22" s="45" t="s">
        <v>14</v>
      </c>
      <c r="H22" s="14" t="s">
        <v>134</v>
      </c>
    </row>
    <row r="23" spans="1:11" ht="32.25" thickBot="1" x14ac:dyDescent="0.3">
      <c r="A23" s="45">
        <v>17</v>
      </c>
      <c r="B23" s="15" t="s">
        <v>132</v>
      </c>
      <c r="C23" s="46" t="s">
        <v>133</v>
      </c>
      <c r="D23" s="15">
        <v>65.599999999999994</v>
      </c>
      <c r="E23" s="47" t="s">
        <v>10</v>
      </c>
      <c r="F23" s="48" t="s">
        <v>11</v>
      </c>
      <c r="G23" s="45" t="s">
        <v>14</v>
      </c>
      <c r="H23" s="14" t="s">
        <v>134</v>
      </c>
    </row>
    <row r="24" spans="1:11" ht="32.25" thickBot="1" x14ac:dyDescent="0.3">
      <c r="A24" s="45">
        <v>18</v>
      </c>
      <c r="B24" s="14" t="s">
        <v>135</v>
      </c>
      <c r="C24" s="46" t="s">
        <v>133</v>
      </c>
      <c r="D24" s="14">
        <v>103.58</v>
      </c>
      <c r="E24" s="47" t="s">
        <v>10</v>
      </c>
      <c r="F24" s="48" t="s">
        <v>11</v>
      </c>
      <c r="G24" s="45" t="s">
        <v>14</v>
      </c>
      <c r="H24" s="43" t="s">
        <v>136</v>
      </c>
    </row>
    <row r="25" spans="1:11" ht="32.25" thickBot="1" x14ac:dyDescent="0.3">
      <c r="A25" s="45">
        <v>19</v>
      </c>
      <c r="B25" s="15" t="s">
        <v>137</v>
      </c>
      <c r="C25" s="46" t="s">
        <v>133</v>
      </c>
      <c r="D25" s="15">
        <v>4.63</v>
      </c>
      <c r="E25" s="47" t="s">
        <v>10</v>
      </c>
      <c r="F25" s="48" t="s">
        <v>11</v>
      </c>
      <c r="G25" s="45" t="s">
        <v>14</v>
      </c>
      <c r="H25" s="42" t="s">
        <v>134</v>
      </c>
    </row>
    <row r="26" spans="1:11" ht="32.25" thickBot="1" x14ac:dyDescent="0.3">
      <c r="A26" s="45">
        <v>20</v>
      </c>
      <c r="B26" s="17" t="s">
        <v>129</v>
      </c>
      <c r="C26" s="49" t="s">
        <v>130</v>
      </c>
      <c r="D26" s="33">
        <v>230.55</v>
      </c>
      <c r="E26" s="47" t="s">
        <v>10</v>
      </c>
      <c r="F26" s="49" t="s">
        <v>11</v>
      </c>
      <c r="G26" s="46" t="s">
        <v>14</v>
      </c>
      <c r="H26" s="44" t="s">
        <v>131</v>
      </c>
    </row>
    <row r="27" spans="1:11" ht="16.5" thickBot="1" x14ac:dyDescent="0.3">
      <c r="A27" s="6"/>
      <c r="B27" s="22"/>
      <c r="C27" s="7"/>
      <c r="D27" s="23"/>
      <c r="E27" s="24"/>
      <c r="F27" s="7"/>
      <c r="G27" s="6"/>
      <c r="H27" s="25"/>
    </row>
    <row r="28" spans="1:11" ht="29.25" customHeight="1" x14ac:dyDescent="0.25">
      <c r="A28" s="91" t="s">
        <v>19</v>
      </c>
      <c r="B28" s="91"/>
      <c r="C28" s="91"/>
      <c r="D28" s="91"/>
      <c r="E28" s="91"/>
      <c r="F28" s="91"/>
      <c r="G28" s="91"/>
      <c r="H28" s="91"/>
      <c r="I28" s="91"/>
      <c r="J28" s="91"/>
    </row>
    <row r="29" spans="1:11" ht="31.5" customHeight="1" x14ac:dyDescent="0.25">
      <c r="A29" s="94" t="s">
        <v>20</v>
      </c>
      <c r="B29" s="94"/>
      <c r="C29" s="94"/>
      <c r="D29" s="94"/>
      <c r="E29" s="94"/>
      <c r="F29" s="94"/>
      <c r="G29" s="94"/>
      <c r="H29" s="94"/>
      <c r="I29" s="94"/>
      <c r="J29" s="94"/>
    </row>
    <row r="30" spans="1:11" ht="29.25" customHeight="1" x14ac:dyDescent="0.25">
      <c r="A30" s="94" t="s">
        <v>21</v>
      </c>
      <c r="B30" s="94"/>
      <c r="C30" s="94"/>
      <c r="D30" s="94"/>
      <c r="E30" s="94"/>
      <c r="F30" s="94"/>
      <c r="G30" s="94"/>
      <c r="H30" s="94"/>
      <c r="I30" s="94"/>
      <c r="J30" s="94"/>
    </row>
    <row r="31" spans="1:11" ht="14.25" customHeight="1" x14ac:dyDescent="0.25">
      <c r="A31" s="95" t="s">
        <v>22</v>
      </c>
      <c r="B31" s="95"/>
      <c r="C31" s="95"/>
      <c r="D31" s="95"/>
      <c r="E31" s="95"/>
      <c r="F31" s="95"/>
      <c r="G31" s="95"/>
      <c r="H31" s="95"/>
      <c r="I31" s="95"/>
      <c r="J31" s="95"/>
    </row>
    <row r="32" spans="1:11" ht="15.75" x14ac:dyDescent="0.25">
      <c r="A32" s="94"/>
      <c r="B32" s="94"/>
      <c r="C32" s="94"/>
      <c r="D32" s="94"/>
      <c r="E32" s="94"/>
      <c r="F32" s="94"/>
      <c r="G32" s="94"/>
      <c r="H32" s="94"/>
      <c r="I32" s="94"/>
      <c r="J32" s="94"/>
    </row>
    <row r="33" spans="1:10" ht="67.5" customHeight="1" x14ac:dyDescent="0.25">
      <c r="A33" s="91" t="s">
        <v>23</v>
      </c>
      <c r="B33" s="91"/>
      <c r="C33" s="91"/>
      <c r="D33" s="91"/>
      <c r="E33" s="91"/>
      <c r="F33" s="91"/>
      <c r="G33" s="91"/>
      <c r="H33" s="91"/>
      <c r="I33" s="91"/>
      <c r="J33" s="91"/>
    </row>
    <row r="36" spans="1:10" x14ac:dyDescent="0.25">
      <c r="D36" t="s">
        <v>14</v>
      </c>
      <c r="E36">
        <f>D26+D27+D25+D24+D23+D22+D21+D20+D19+D18+D17+D16+D15+D14+D13+D12+D11+D10+D9+D7</f>
        <v>5763.2400000000007</v>
      </c>
    </row>
    <row r="37" spans="1:10" x14ac:dyDescent="0.25">
      <c r="D37" t="s">
        <v>12</v>
      </c>
      <c r="E37">
        <f>D8</f>
        <v>139.94</v>
      </c>
    </row>
  </sheetData>
  <mergeCells count="8">
    <mergeCell ref="A32:J32"/>
    <mergeCell ref="A33:J33"/>
    <mergeCell ref="A3:F3"/>
    <mergeCell ref="B4:H4"/>
    <mergeCell ref="A28:J28"/>
    <mergeCell ref="A29:J29"/>
    <mergeCell ref="A30:J30"/>
    <mergeCell ref="A31:J3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opLeftCell="A7" workbookViewId="0">
      <selection activeCell="G12" sqref="G12:H12"/>
    </sheetView>
  </sheetViews>
  <sheetFormatPr defaultRowHeight="15" x14ac:dyDescent="0.25"/>
  <cols>
    <col min="1" max="1" width="4.85546875" customWidth="1"/>
    <col min="2" max="2" width="16.5703125" customWidth="1"/>
    <col min="3" max="3" width="11" customWidth="1"/>
    <col min="4" max="4" width="9" customWidth="1"/>
    <col min="5" max="5" width="10" customWidth="1"/>
    <col min="6" max="6" width="11.5703125" customWidth="1"/>
    <col min="7" max="7" width="10.85546875" customWidth="1"/>
    <col min="8" max="8" width="12.42578125" customWidth="1"/>
  </cols>
  <sheetData>
    <row r="1" spans="1:8" ht="15.75" x14ac:dyDescent="0.25">
      <c r="A1" s="1"/>
    </row>
    <row r="2" spans="1:8" ht="15.75" x14ac:dyDescent="0.25">
      <c r="A2" s="2" t="s">
        <v>0</v>
      </c>
      <c r="B2" s="2"/>
      <c r="C2" s="2"/>
      <c r="D2" s="2"/>
      <c r="E2" s="2"/>
      <c r="F2" s="2"/>
      <c r="G2" s="2"/>
    </row>
    <row r="3" spans="1:8" ht="15.75" x14ac:dyDescent="0.25">
      <c r="A3" s="92" t="s">
        <v>116</v>
      </c>
      <c r="B3" s="92"/>
      <c r="C3" s="92"/>
      <c r="D3" s="92"/>
      <c r="E3" s="92"/>
      <c r="F3" s="92"/>
    </row>
    <row r="4" spans="1:8" ht="15.75" x14ac:dyDescent="0.25">
      <c r="A4" s="21"/>
      <c r="B4" s="93" t="s">
        <v>1</v>
      </c>
      <c r="C4" s="93"/>
      <c r="D4" s="93"/>
      <c r="E4" s="93"/>
      <c r="F4" s="93"/>
      <c r="G4" s="93"/>
      <c r="H4" s="93"/>
    </row>
    <row r="5" spans="1:8" ht="16.5" thickBot="1" x14ac:dyDescent="0.3">
      <c r="A5" s="21"/>
    </row>
    <row r="6" spans="1:8" ht="43.5" thickBot="1" x14ac:dyDescent="0.3">
      <c r="A6" s="4" t="s">
        <v>2</v>
      </c>
      <c r="B6" s="5" t="s">
        <v>3</v>
      </c>
      <c r="C6" s="5" t="s">
        <v>4</v>
      </c>
      <c r="D6" s="5" t="s">
        <v>5</v>
      </c>
      <c r="E6" s="5" t="s">
        <v>6</v>
      </c>
      <c r="F6" s="5" t="s">
        <v>7</v>
      </c>
      <c r="G6" s="5" t="s">
        <v>8</v>
      </c>
      <c r="H6" s="5" t="s">
        <v>9</v>
      </c>
    </row>
    <row r="7" spans="1:8" ht="32.25" thickBot="1" x14ac:dyDescent="0.3">
      <c r="A7" s="45">
        <v>1</v>
      </c>
      <c r="B7" s="17" t="s">
        <v>111</v>
      </c>
      <c r="C7" s="48" t="s">
        <v>151</v>
      </c>
      <c r="D7" s="14">
        <v>63.95</v>
      </c>
      <c r="E7" s="37" t="s">
        <v>152</v>
      </c>
      <c r="F7" s="48" t="s">
        <v>11</v>
      </c>
      <c r="G7" s="48" t="s">
        <v>12</v>
      </c>
      <c r="H7" s="14" t="s">
        <v>153</v>
      </c>
    </row>
    <row r="8" spans="1:8" ht="32.25" thickBot="1" x14ac:dyDescent="0.3">
      <c r="A8" s="45">
        <v>2</v>
      </c>
      <c r="B8" s="17" t="s">
        <v>155</v>
      </c>
      <c r="C8" s="48" t="s">
        <v>154</v>
      </c>
      <c r="D8" s="14">
        <v>93.15</v>
      </c>
      <c r="E8" s="47" t="s">
        <v>10</v>
      </c>
      <c r="F8" s="48" t="s">
        <v>11</v>
      </c>
      <c r="G8" s="45" t="s">
        <v>14</v>
      </c>
      <c r="H8" s="14" t="s">
        <v>156</v>
      </c>
    </row>
    <row r="9" spans="1:8" ht="32.25" thickBot="1" x14ac:dyDescent="0.3">
      <c r="A9" s="45">
        <v>3</v>
      </c>
      <c r="B9" s="17" t="s">
        <v>106</v>
      </c>
      <c r="C9" s="48" t="s">
        <v>154</v>
      </c>
      <c r="D9" s="14">
        <v>22.09</v>
      </c>
      <c r="E9" s="47" t="s">
        <v>10</v>
      </c>
      <c r="F9" s="48" t="s">
        <v>11</v>
      </c>
      <c r="G9" s="45" t="s">
        <v>14</v>
      </c>
      <c r="H9" s="14" t="s">
        <v>108</v>
      </c>
    </row>
    <row r="10" spans="1:8" ht="32.25" thickBot="1" x14ac:dyDescent="0.3">
      <c r="A10" s="45">
        <v>4</v>
      </c>
      <c r="B10" s="15" t="s">
        <v>157</v>
      </c>
      <c r="C10" s="46" t="s">
        <v>158</v>
      </c>
      <c r="D10" s="14">
        <v>336.63</v>
      </c>
      <c r="E10" s="47" t="s">
        <v>10</v>
      </c>
      <c r="F10" s="48" t="s">
        <v>11</v>
      </c>
      <c r="G10" s="45" t="s">
        <v>14</v>
      </c>
      <c r="H10" s="14" t="s">
        <v>159</v>
      </c>
    </row>
    <row r="11" spans="1:8" ht="48" thickBot="1" x14ac:dyDescent="0.3">
      <c r="A11" s="45">
        <v>5</v>
      </c>
      <c r="B11" s="17" t="s">
        <v>223</v>
      </c>
      <c r="C11" s="46" t="s">
        <v>224</v>
      </c>
      <c r="D11" s="14">
        <v>207.71</v>
      </c>
      <c r="E11" s="47" t="s">
        <v>10</v>
      </c>
      <c r="F11" s="48" t="s">
        <v>11</v>
      </c>
      <c r="G11" s="45" t="s">
        <v>14</v>
      </c>
      <c r="H11" s="17" t="s">
        <v>225</v>
      </c>
    </row>
    <row r="12" spans="1:8" ht="48" thickBot="1" x14ac:dyDescent="0.3">
      <c r="A12" s="45">
        <v>6</v>
      </c>
      <c r="B12" s="61" t="s">
        <v>172</v>
      </c>
      <c r="C12" s="62" t="s">
        <v>170</v>
      </c>
      <c r="D12" s="63">
        <v>1781.05</v>
      </c>
      <c r="E12" s="64" t="s">
        <v>32</v>
      </c>
      <c r="F12" s="65" t="s">
        <v>11</v>
      </c>
      <c r="G12" s="65" t="s">
        <v>12</v>
      </c>
      <c r="H12" s="63" t="s">
        <v>173</v>
      </c>
    </row>
    <row r="13" spans="1:8" ht="48" thickBot="1" x14ac:dyDescent="0.3">
      <c r="A13" s="45">
        <v>7</v>
      </c>
      <c r="B13" s="17" t="s">
        <v>168</v>
      </c>
      <c r="C13" s="46" t="s">
        <v>170</v>
      </c>
      <c r="D13" s="15">
        <v>2275.04</v>
      </c>
      <c r="E13" s="47" t="s">
        <v>32</v>
      </c>
      <c r="F13" s="48" t="s">
        <v>11</v>
      </c>
      <c r="G13" s="45" t="s">
        <v>14</v>
      </c>
      <c r="H13" s="14" t="s">
        <v>171</v>
      </c>
    </row>
    <row r="14" spans="1:8" ht="32.25" thickBot="1" x14ac:dyDescent="0.3">
      <c r="A14" s="45">
        <v>8</v>
      </c>
      <c r="B14" s="17" t="s">
        <v>106</v>
      </c>
      <c r="C14" s="46" t="s">
        <v>230</v>
      </c>
      <c r="D14" s="14">
        <v>35.49</v>
      </c>
      <c r="E14" s="47" t="s">
        <v>10</v>
      </c>
      <c r="F14" s="48" t="s">
        <v>11</v>
      </c>
      <c r="G14" s="45" t="s">
        <v>14</v>
      </c>
      <c r="H14" s="14" t="s">
        <v>108</v>
      </c>
    </row>
    <row r="15" spans="1:8" ht="32.25" thickBot="1" x14ac:dyDescent="0.3">
      <c r="A15" s="45">
        <v>9</v>
      </c>
      <c r="B15" s="41" t="s">
        <v>155</v>
      </c>
      <c r="C15" s="46" t="s">
        <v>221</v>
      </c>
      <c r="D15" s="23">
        <v>14.2</v>
      </c>
      <c r="E15" s="47" t="s">
        <v>10</v>
      </c>
      <c r="F15" s="48" t="s">
        <v>11</v>
      </c>
      <c r="G15" s="45" t="s">
        <v>14</v>
      </c>
      <c r="H15" s="10" t="s">
        <v>222</v>
      </c>
    </row>
    <row r="16" spans="1:8" ht="32.25" thickBot="1" x14ac:dyDescent="0.3">
      <c r="A16" s="45">
        <v>10</v>
      </c>
      <c r="B16" s="70" t="s">
        <v>203</v>
      </c>
      <c r="C16" s="62" t="s">
        <v>164</v>
      </c>
      <c r="D16" s="71">
        <v>7.24</v>
      </c>
      <c r="E16" s="64" t="s">
        <v>10</v>
      </c>
      <c r="F16" s="65" t="s">
        <v>11</v>
      </c>
      <c r="G16" s="65" t="s">
        <v>12</v>
      </c>
      <c r="H16" s="63" t="s">
        <v>205</v>
      </c>
    </row>
    <row r="17" spans="1:10" ht="16.5" thickBot="1" x14ac:dyDescent="0.3">
      <c r="A17" s="6"/>
      <c r="B17" s="22"/>
      <c r="C17" s="7"/>
      <c r="D17" s="23"/>
      <c r="E17" s="24"/>
      <c r="F17" s="7"/>
      <c r="G17" s="6"/>
      <c r="H17" s="25"/>
    </row>
    <row r="18" spans="1:10" ht="29.25" customHeight="1" x14ac:dyDescent="0.25">
      <c r="A18" s="91" t="s">
        <v>19</v>
      </c>
      <c r="B18" s="91"/>
      <c r="C18" s="91"/>
      <c r="D18" s="91"/>
      <c r="E18" s="91"/>
      <c r="F18" s="91"/>
      <c r="G18" s="91"/>
      <c r="H18" s="91"/>
      <c r="I18" s="91"/>
      <c r="J18" s="91"/>
    </row>
    <row r="19" spans="1:10" ht="31.5" customHeight="1" x14ac:dyDescent="0.25">
      <c r="A19" s="94" t="s">
        <v>20</v>
      </c>
      <c r="B19" s="94"/>
      <c r="C19" s="94"/>
      <c r="D19" s="94"/>
      <c r="E19" s="94"/>
      <c r="F19" s="94"/>
      <c r="G19" s="94"/>
      <c r="H19" s="94"/>
      <c r="I19" s="94"/>
      <c r="J19" s="94"/>
    </row>
    <row r="20" spans="1:10" ht="29.25" customHeight="1" x14ac:dyDescent="0.25">
      <c r="A20" s="94" t="s">
        <v>21</v>
      </c>
      <c r="B20" s="94"/>
      <c r="C20" s="94"/>
      <c r="D20" s="94"/>
      <c r="E20" s="94"/>
      <c r="F20" s="94"/>
      <c r="G20" s="94"/>
      <c r="H20" s="94"/>
      <c r="I20" s="94"/>
      <c r="J20" s="94"/>
    </row>
    <row r="21" spans="1:10" ht="14.25" customHeight="1" x14ac:dyDescent="0.25">
      <c r="A21" s="95" t="s">
        <v>22</v>
      </c>
      <c r="B21" s="95"/>
      <c r="C21" s="95"/>
      <c r="D21" s="95"/>
      <c r="E21" s="95"/>
      <c r="F21" s="95"/>
      <c r="G21" s="95"/>
      <c r="H21" s="95"/>
      <c r="I21" s="95"/>
      <c r="J21" s="95"/>
    </row>
    <row r="22" spans="1:10" ht="15.75" x14ac:dyDescent="0.25">
      <c r="A22" s="94"/>
      <c r="B22" s="94"/>
      <c r="C22" s="94"/>
      <c r="D22" s="94"/>
      <c r="E22" s="94"/>
      <c r="F22" s="94"/>
      <c r="G22" s="94"/>
      <c r="H22" s="94"/>
      <c r="I22" s="94"/>
      <c r="J22" s="94"/>
    </row>
    <row r="23" spans="1:10" ht="67.5" customHeight="1" x14ac:dyDescent="0.25">
      <c r="A23" s="91" t="s">
        <v>23</v>
      </c>
      <c r="B23" s="91"/>
      <c r="C23" s="91"/>
      <c r="D23" s="91"/>
      <c r="E23" s="91"/>
      <c r="F23" s="91"/>
      <c r="G23" s="91"/>
      <c r="H23" s="91"/>
      <c r="I23" s="91"/>
      <c r="J23" s="91"/>
    </row>
    <row r="26" spans="1:10" x14ac:dyDescent="0.25">
      <c r="D26" t="s">
        <v>14</v>
      </c>
      <c r="E26">
        <f>D14+D15+D13+D11+D10+D9+D8</f>
        <v>2984.3100000000004</v>
      </c>
    </row>
    <row r="27" spans="1:10" x14ac:dyDescent="0.25">
      <c r="D27" t="s">
        <v>12</v>
      </c>
      <c r="E27">
        <f>D16+D12+D7</f>
        <v>1852.24</v>
      </c>
    </row>
  </sheetData>
  <mergeCells count="8">
    <mergeCell ref="A22:J22"/>
    <mergeCell ref="A23:J23"/>
    <mergeCell ref="A3:F3"/>
    <mergeCell ref="B4:H4"/>
    <mergeCell ref="A18:J18"/>
    <mergeCell ref="A19:J19"/>
    <mergeCell ref="A20:J20"/>
    <mergeCell ref="A21:J2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opLeftCell="A16" workbookViewId="0">
      <selection activeCell="G9" sqref="G9:H9"/>
    </sheetView>
  </sheetViews>
  <sheetFormatPr defaultRowHeight="15" x14ac:dyDescent="0.25"/>
  <cols>
    <col min="1" max="1" width="4.85546875" customWidth="1"/>
    <col min="2" max="2" width="16.5703125" customWidth="1"/>
    <col min="3" max="3" width="11" customWidth="1"/>
    <col min="4" max="4" width="9" customWidth="1"/>
    <col min="5" max="5" width="10" customWidth="1"/>
    <col min="6" max="6" width="11.5703125" customWidth="1"/>
    <col min="7" max="7" width="10.85546875" customWidth="1"/>
    <col min="8" max="8" width="12.42578125" customWidth="1"/>
  </cols>
  <sheetData>
    <row r="1" spans="1:12" ht="15.75" x14ac:dyDescent="0.25">
      <c r="A1" s="1"/>
    </row>
    <row r="2" spans="1:12" ht="15.75" x14ac:dyDescent="0.25">
      <c r="A2" s="2" t="s">
        <v>0</v>
      </c>
      <c r="B2" s="2"/>
      <c r="C2" s="2"/>
      <c r="D2" s="2"/>
      <c r="E2" s="2"/>
      <c r="F2" s="2"/>
      <c r="G2" s="2"/>
    </row>
    <row r="3" spans="1:12" ht="15.75" x14ac:dyDescent="0.25">
      <c r="A3" s="92" t="s">
        <v>232</v>
      </c>
      <c r="B3" s="92"/>
      <c r="C3" s="92"/>
      <c r="D3" s="92"/>
      <c r="E3" s="92"/>
      <c r="F3" s="92"/>
    </row>
    <row r="4" spans="1:12" ht="15.75" x14ac:dyDescent="0.25">
      <c r="A4" s="30"/>
      <c r="B4" s="93" t="s">
        <v>1</v>
      </c>
      <c r="C4" s="93"/>
      <c r="D4" s="93"/>
      <c r="E4" s="93"/>
      <c r="F4" s="93"/>
      <c r="G4" s="93"/>
      <c r="H4" s="93"/>
    </row>
    <row r="5" spans="1:12" ht="16.5" thickBot="1" x14ac:dyDescent="0.3">
      <c r="A5" s="30"/>
    </row>
    <row r="6" spans="1:12" ht="43.5" thickBot="1" x14ac:dyDescent="0.3">
      <c r="A6" s="4" t="s">
        <v>2</v>
      </c>
      <c r="B6" s="5" t="s">
        <v>3</v>
      </c>
      <c r="C6" s="5" t="s">
        <v>4</v>
      </c>
      <c r="D6" s="5" t="s">
        <v>5</v>
      </c>
      <c r="E6" s="5" t="s">
        <v>6</v>
      </c>
      <c r="F6" s="5" t="s">
        <v>7</v>
      </c>
      <c r="G6" s="5" t="s">
        <v>8</v>
      </c>
      <c r="H6" s="5" t="s">
        <v>9</v>
      </c>
    </row>
    <row r="7" spans="1:12" ht="48" thickBot="1" x14ac:dyDescent="0.3">
      <c r="A7" s="6">
        <v>1</v>
      </c>
      <c r="B7" s="39" t="s">
        <v>174</v>
      </c>
      <c r="C7" s="48" t="s">
        <v>175</v>
      </c>
      <c r="D7" s="14">
        <v>1498.94</v>
      </c>
      <c r="E7" s="47" t="s">
        <v>32</v>
      </c>
      <c r="F7" s="48" t="s">
        <v>11</v>
      </c>
      <c r="G7" s="48" t="s">
        <v>12</v>
      </c>
      <c r="H7" s="18" t="s">
        <v>177</v>
      </c>
      <c r="L7" s="53"/>
    </row>
    <row r="8" spans="1:12" ht="48" thickBot="1" x14ac:dyDescent="0.3">
      <c r="A8" s="6">
        <v>2</v>
      </c>
      <c r="B8" s="17" t="s">
        <v>184</v>
      </c>
      <c r="C8" s="48" t="s">
        <v>185</v>
      </c>
      <c r="D8" s="31">
        <v>2783</v>
      </c>
      <c r="E8" s="47" t="s">
        <v>32</v>
      </c>
      <c r="F8" s="48" t="s">
        <v>11</v>
      </c>
      <c r="G8" s="45" t="s">
        <v>14</v>
      </c>
      <c r="H8" s="13" t="s">
        <v>165</v>
      </c>
      <c r="L8" s="53"/>
    </row>
    <row r="9" spans="1:12" ht="48" thickBot="1" x14ac:dyDescent="0.3">
      <c r="A9" s="6">
        <v>3</v>
      </c>
      <c r="B9" s="17" t="s">
        <v>178</v>
      </c>
      <c r="C9" s="48" t="s">
        <v>179</v>
      </c>
      <c r="D9" s="14">
        <v>770.77</v>
      </c>
      <c r="E9" s="47" t="s">
        <v>32</v>
      </c>
      <c r="F9" s="48" t="s">
        <v>11</v>
      </c>
      <c r="G9" s="48" t="s">
        <v>12</v>
      </c>
      <c r="H9" s="13" t="s">
        <v>180</v>
      </c>
      <c r="K9" s="54"/>
      <c r="L9" s="35"/>
    </row>
    <row r="10" spans="1:12" ht="48" thickBot="1" x14ac:dyDescent="0.3">
      <c r="A10" s="6">
        <v>4</v>
      </c>
      <c r="B10" s="39" t="s">
        <v>181</v>
      </c>
      <c r="C10" s="48" t="s">
        <v>182</v>
      </c>
      <c r="D10" s="15">
        <v>520.29999999999995</v>
      </c>
      <c r="E10" s="47" t="s">
        <v>32</v>
      </c>
      <c r="F10" s="48" t="s">
        <v>11</v>
      </c>
      <c r="G10" s="48" t="s">
        <v>12</v>
      </c>
      <c r="H10" s="13" t="s">
        <v>183</v>
      </c>
    </row>
    <row r="11" spans="1:12" ht="32.25" thickBot="1" x14ac:dyDescent="0.3">
      <c r="A11" s="6">
        <v>5</v>
      </c>
      <c r="B11" s="17" t="s">
        <v>188</v>
      </c>
      <c r="C11" s="48" t="s">
        <v>182</v>
      </c>
      <c r="D11" s="14">
        <v>25.96</v>
      </c>
      <c r="E11" s="47" t="s">
        <v>10</v>
      </c>
      <c r="F11" s="48" t="s">
        <v>11</v>
      </c>
      <c r="G11" s="45" t="s">
        <v>14</v>
      </c>
      <c r="H11" s="13" t="s">
        <v>189</v>
      </c>
    </row>
    <row r="12" spans="1:12" ht="32.25" thickBot="1" x14ac:dyDescent="0.3">
      <c r="A12" s="6">
        <v>6</v>
      </c>
      <c r="B12" s="34" t="s">
        <v>190</v>
      </c>
      <c r="C12" s="48" t="s">
        <v>191</v>
      </c>
      <c r="D12" s="14">
        <v>87.57</v>
      </c>
      <c r="E12" s="47" t="s">
        <v>10</v>
      </c>
      <c r="F12" s="48" t="s">
        <v>11</v>
      </c>
      <c r="G12" s="45" t="s">
        <v>14</v>
      </c>
      <c r="H12" s="13" t="s">
        <v>192</v>
      </c>
    </row>
    <row r="13" spans="1:12" ht="32.25" thickBot="1" x14ac:dyDescent="0.3">
      <c r="A13" s="6">
        <v>7</v>
      </c>
      <c r="B13" s="77" t="s">
        <v>303</v>
      </c>
      <c r="C13" s="48" t="s">
        <v>302</v>
      </c>
      <c r="D13" s="42">
        <v>34.76</v>
      </c>
      <c r="E13" s="50" t="s">
        <v>304</v>
      </c>
      <c r="F13" s="48" t="s">
        <v>11</v>
      </c>
      <c r="G13" s="48" t="s">
        <v>12</v>
      </c>
      <c r="H13" s="25"/>
    </row>
    <row r="14" spans="1:12" ht="32.25" thickBot="1" x14ac:dyDescent="0.3">
      <c r="A14" s="6">
        <v>8</v>
      </c>
      <c r="B14" s="26" t="s">
        <v>305</v>
      </c>
      <c r="C14" s="48" t="s">
        <v>306</v>
      </c>
      <c r="D14" s="6">
        <v>271.04000000000002</v>
      </c>
      <c r="E14" s="47" t="s">
        <v>10</v>
      </c>
      <c r="F14" s="48" t="s">
        <v>11</v>
      </c>
      <c r="G14" s="48" t="s">
        <v>12</v>
      </c>
      <c r="H14" s="6" t="s">
        <v>307</v>
      </c>
    </row>
    <row r="15" spans="1:12" ht="15.75" x14ac:dyDescent="0.25">
      <c r="A15" s="66"/>
      <c r="B15" s="83"/>
      <c r="C15" s="67"/>
      <c r="D15" s="66"/>
      <c r="E15" s="69"/>
      <c r="F15" s="67"/>
      <c r="G15" s="67"/>
      <c r="H15" s="66"/>
    </row>
    <row r="16" spans="1:12" ht="29.25" customHeight="1" x14ac:dyDescent="0.25">
      <c r="A16" s="91" t="s">
        <v>19</v>
      </c>
      <c r="B16" s="91"/>
      <c r="C16" s="91"/>
      <c r="D16" s="91"/>
      <c r="E16" s="91"/>
      <c r="F16" s="91"/>
      <c r="G16" s="91"/>
      <c r="H16" s="91"/>
      <c r="I16" s="91"/>
      <c r="J16" s="91"/>
    </row>
    <row r="17" spans="1:10" ht="31.5" customHeight="1" x14ac:dyDescent="0.25">
      <c r="A17" s="94" t="s">
        <v>20</v>
      </c>
      <c r="B17" s="94"/>
      <c r="C17" s="94"/>
      <c r="D17" s="94"/>
      <c r="E17" s="94"/>
      <c r="F17" s="94"/>
      <c r="G17" s="94"/>
      <c r="H17" s="94"/>
      <c r="I17" s="94"/>
      <c r="J17" s="94"/>
    </row>
    <row r="18" spans="1:10" ht="29.25" customHeight="1" x14ac:dyDescent="0.25">
      <c r="A18" s="94" t="s">
        <v>21</v>
      </c>
      <c r="B18" s="94"/>
      <c r="C18" s="94"/>
      <c r="D18" s="94"/>
      <c r="E18" s="94"/>
      <c r="F18" s="94"/>
      <c r="G18" s="94"/>
      <c r="H18" s="94"/>
      <c r="I18" s="94"/>
      <c r="J18" s="94"/>
    </row>
    <row r="19" spans="1:10" ht="14.25" customHeight="1" x14ac:dyDescent="0.25">
      <c r="A19" s="95" t="s">
        <v>22</v>
      </c>
      <c r="B19" s="95"/>
      <c r="C19" s="95"/>
      <c r="D19" s="95"/>
      <c r="E19" s="95"/>
      <c r="F19" s="95"/>
      <c r="G19" s="95"/>
      <c r="H19" s="95"/>
      <c r="I19" s="95"/>
      <c r="J19" s="95"/>
    </row>
    <row r="20" spans="1:10" ht="15.75" x14ac:dyDescent="0.25">
      <c r="A20" s="94"/>
      <c r="B20" s="94"/>
      <c r="C20" s="94"/>
      <c r="D20" s="94"/>
      <c r="E20" s="94"/>
      <c r="F20" s="94"/>
      <c r="G20" s="94"/>
      <c r="H20" s="94"/>
      <c r="I20" s="94"/>
      <c r="J20" s="94"/>
    </row>
    <row r="21" spans="1:10" ht="67.5" customHeight="1" x14ac:dyDescent="0.25">
      <c r="A21" s="91" t="s">
        <v>23</v>
      </c>
      <c r="B21" s="91"/>
      <c r="C21" s="91"/>
      <c r="D21" s="91"/>
      <c r="E21" s="91"/>
      <c r="F21" s="91"/>
      <c r="G21" s="91"/>
      <c r="H21" s="91"/>
      <c r="I21" s="91"/>
      <c r="J21" s="91"/>
    </row>
    <row r="24" spans="1:10" x14ac:dyDescent="0.25">
      <c r="D24" t="s">
        <v>14</v>
      </c>
      <c r="E24">
        <f>D8+D11+D12</f>
        <v>2896.53</v>
      </c>
    </row>
    <row r="25" spans="1:10" x14ac:dyDescent="0.25">
      <c r="D25" t="s">
        <v>12</v>
      </c>
      <c r="E25">
        <f>D14+D13+D10+D9+D7</f>
        <v>3095.81</v>
      </c>
    </row>
  </sheetData>
  <mergeCells count="8">
    <mergeCell ref="A20:J20"/>
    <mergeCell ref="A21:J21"/>
    <mergeCell ref="A3:F3"/>
    <mergeCell ref="B4:H4"/>
    <mergeCell ref="A16:J16"/>
    <mergeCell ref="A17:J17"/>
    <mergeCell ref="A18:J18"/>
    <mergeCell ref="A19:J1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topLeftCell="A13" workbookViewId="0">
      <selection activeCell="E32" sqref="E32"/>
    </sheetView>
  </sheetViews>
  <sheetFormatPr defaultRowHeight="15" x14ac:dyDescent="0.25"/>
  <cols>
    <col min="1" max="1" width="4.85546875" customWidth="1"/>
    <col min="2" max="2" width="16.5703125" customWidth="1"/>
    <col min="3" max="3" width="11" customWidth="1"/>
    <col min="4" max="4" width="9" customWidth="1"/>
    <col min="5" max="5" width="10" customWidth="1"/>
    <col min="6" max="6" width="11.5703125" customWidth="1"/>
    <col min="7" max="7" width="10.85546875" customWidth="1"/>
    <col min="8" max="8" width="12.42578125" customWidth="1"/>
  </cols>
  <sheetData>
    <row r="1" spans="1:8" ht="15.75" x14ac:dyDescent="0.25">
      <c r="A1" s="1"/>
    </row>
    <row r="2" spans="1:8" ht="15.75" x14ac:dyDescent="0.25">
      <c r="A2" s="2" t="s">
        <v>0</v>
      </c>
      <c r="B2" s="2"/>
      <c r="C2" s="2"/>
      <c r="D2" s="2"/>
      <c r="E2" s="2"/>
      <c r="F2" s="2"/>
      <c r="G2" s="2"/>
    </row>
    <row r="3" spans="1:8" ht="15.75" x14ac:dyDescent="0.25">
      <c r="A3" s="92" t="s">
        <v>231</v>
      </c>
      <c r="B3" s="92"/>
      <c r="C3" s="92"/>
      <c r="D3" s="92"/>
      <c r="E3" s="92"/>
      <c r="F3" s="92"/>
    </row>
    <row r="4" spans="1:8" ht="15.75" x14ac:dyDescent="0.25">
      <c r="A4" s="30"/>
      <c r="B4" s="93" t="s">
        <v>1</v>
      </c>
      <c r="C4" s="93"/>
      <c r="D4" s="93"/>
      <c r="E4" s="93"/>
      <c r="F4" s="93"/>
      <c r="G4" s="93"/>
      <c r="H4" s="93"/>
    </row>
    <row r="5" spans="1:8" ht="16.5" thickBot="1" x14ac:dyDescent="0.3">
      <c r="A5" s="30"/>
    </row>
    <row r="6" spans="1:8" ht="43.5" thickBot="1" x14ac:dyDescent="0.3">
      <c r="A6" s="4" t="s">
        <v>2</v>
      </c>
      <c r="B6" s="5" t="s">
        <v>3</v>
      </c>
      <c r="C6" s="5" t="s">
        <v>4</v>
      </c>
      <c r="D6" s="5" t="s">
        <v>5</v>
      </c>
      <c r="E6" s="5" t="s">
        <v>6</v>
      </c>
      <c r="F6" s="5" t="s">
        <v>7</v>
      </c>
      <c r="G6" s="5" t="s">
        <v>8</v>
      </c>
      <c r="H6" s="5" t="s">
        <v>9</v>
      </c>
    </row>
    <row r="7" spans="1:8" ht="48" thickBot="1" x14ac:dyDescent="0.3">
      <c r="A7" s="6">
        <v>1</v>
      </c>
      <c r="B7" s="17" t="s">
        <v>219</v>
      </c>
      <c r="C7" s="46" t="s">
        <v>220</v>
      </c>
      <c r="D7" s="14">
        <v>424.93</v>
      </c>
      <c r="E7" s="16">
        <v>133.6</v>
      </c>
      <c r="F7" s="48" t="s">
        <v>11</v>
      </c>
      <c r="G7" s="48" t="s">
        <v>12</v>
      </c>
      <c r="H7" s="14" t="s">
        <v>217</v>
      </c>
    </row>
    <row r="8" spans="1:8" ht="32.25" thickBot="1" x14ac:dyDescent="0.3">
      <c r="A8" s="16">
        <v>2</v>
      </c>
      <c r="B8" s="72" t="s">
        <v>238</v>
      </c>
      <c r="C8" s="46" t="s">
        <v>220</v>
      </c>
      <c r="D8" s="33">
        <v>106.48</v>
      </c>
      <c r="E8" s="16">
        <v>133.6</v>
      </c>
      <c r="F8" s="48" t="s">
        <v>11</v>
      </c>
      <c r="G8" s="45" t="s">
        <v>14</v>
      </c>
      <c r="H8" s="14" t="s">
        <v>239</v>
      </c>
    </row>
    <row r="9" spans="1:8" ht="32.25" thickBot="1" x14ac:dyDescent="0.3">
      <c r="A9" s="6">
        <v>3</v>
      </c>
      <c r="B9" s="59" t="s">
        <v>271</v>
      </c>
      <c r="C9" s="46" t="s">
        <v>282</v>
      </c>
      <c r="D9" s="60">
        <v>7.21</v>
      </c>
      <c r="E9" s="8" t="s">
        <v>10</v>
      </c>
      <c r="F9" s="7" t="s">
        <v>11</v>
      </c>
      <c r="G9" s="6" t="s">
        <v>12</v>
      </c>
      <c r="H9" s="25" t="s">
        <v>273</v>
      </c>
    </row>
    <row r="10" spans="1:8" ht="32.25" thickBot="1" x14ac:dyDescent="0.3">
      <c r="A10" s="16">
        <v>4</v>
      </c>
      <c r="B10" s="14" t="s">
        <v>193</v>
      </c>
      <c r="C10" s="45" t="s">
        <v>194</v>
      </c>
      <c r="D10" s="66">
        <v>28.19</v>
      </c>
      <c r="E10" s="50" t="s">
        <v>10</v>
      </c>
      <c r="F10" s="48" t="s">
        <v>11</v>
      </c>
      <c r="G10" s="45" t="s">
        <v>14</v>
      </c>
      <c r="H10" s="42" t="s">
        <v>145</v>
      </c>
    </row>
    <row r="11" spans="1:8" ht="32.25" thickBot="1" x14ac:dyDescent="0.3">
      <c r="A11" s="6">
        <v>5</v>
      </c>
      <c r="B11" s="14" t="s">
        <v>160</v>
      </c>
      <c r="C11" s="46" t="s">
        <v>166</v>
      </c>
      <c r="D11" s="14">
        <v>247.76</v>
      </c>
      <c r="E11" s="47" t="s">
        <v>10</v>
      </c>
      <c r="F11" s="48" t="s">
        <v>11</v>
      </c>
      <c r="G11" s="45" t="s">
        <v>14</v>
      </c>
      <c r="H11" s="14" t="s">
        <v>161</v>
      </c>
    </row>
    <row r="12" spans="1:8" ht="32.25" thickBot="1" x14ac:dyDescent="0.3">
      <c r="A12" s="16">
        <v>6</v>
      </c>
      <c r="B12" s="17" t="s">
        <v>100</v>
      </c>
      <c r="C12" s="46" t="s">
        <v>167</v>
      </c>
      <c r="D12" s="40">
        <v>61.38</v>
      </c>
      <c r="E12" s="47" t="s">
        <v>10</v>
      </c>
      <c r="F12" s="48" t="s">
        <v>11</v>
      </c>
      <c r="G12" s="45" t="s">
        <v>14</v>
      </c>
      <c r="H12" s="14" t="s">
        <v>147</v>
      </c>
    </row>
    <row r="13" spans="1:8" ht="48" thickBot="1" x14ac:dyDescent="0.3">
      <c r="A13" s="6">
        <v>7</v>
      </c>
      <c r="B13" s="17" t="s">
        <v>100</v>
      </c>
      <c r="C13" s="46" t="s">
        <v>167</v>
      </c>
      <c r="D13" s="15">
        <v>317.60000000000002</v>
      </c>
      <c r="E13" s="47" t="s">
        <v>32</v>
      </c>
      <c r="F13" s="48" t="s">
        <v>11</v>
      </c>
      <c r="G13" s="45" t="s">
        <v>14</v>
      </c>
      <c r="H13" s="14" t="s">
        <v>147</v>
      </c>
    </row>
    <row r="14" spans="1:8" ht="48" thickBot="1" x14ac:dyDescent="0.3">
      <c r="A14" s="16">
        <v>8</v>
      </c>
      <c r="B14" s="41" t="s">
        <v>163</v>
      </c>
      <c r="C14" s="46" t="s">
        <v>167</v>
      </c>
      <c r="D14" s="14">
        <v>262.56</v>
      </c>
      <c r="E14" s="47" t="s">
        <v>32</v>
      </c>
      <c r="F14" s="48" t="s">
        <v>11</v>
      </c>
      <c r="G14" s="45" t="s">
        <v>14</v>
      </c>
      <c r="H14" s="14" t="s">
        <v>165</v>
      </c>
    </row>
    <row r="15" spans="1:8" ht="48" thickBot="1" x14ac:dyDescent="0.3">
      <c r="A15" s="6">
        <v>9</v>
      </c>
      <c r="B15" s="17" t="s">
        <v>163</v>
      </c>
      <c r="C15" s="46" t="s">
        <v>167</v>
      </c>
      <c r="D15" s="14">
        <v>279</v>
      </c>
      <c r="E15" s="47" t="s">
        <v>32</v>
      </c>
      <c r="F15" s="48" t="s">
        <v>11</v>
      </c>
      <c r="G15" s="45" t="s">
        <v>14</v>
      </c>
      <c r="H15" s="14" t="s">
        <v>165</v>
      </c>
    </row>
    <row r="16" spans="1:8" ht="48" thickBot="1" x14ac:dyDescent="0.3">
      <c r="A16" s="16">
        <v>10</v>
      </c>
      <c r="B16" s="17" t="s">
        <v>162</v>
      </c>
      <c r="C16" s="46" t="s">
        <v>167</v>
      </c>
      <c r="D16" s="14">
        <v>461</v>
      </c>
      <c r="E16" s="47" t="s">
        <v>32</v>
      </c>
      <c r="F16" s="48" t="s">
        <v>11</v>
      </c>
      <c r="G16" s="45" t="s">
        <v>14</v>
      </c>
      <c r="H16" s="14" t="s">
        <v>99</v>
      </c>
    </row>
    <row r="17" spans="1:10" ht="32.25" thickBot="1" x14ac:dyDescent="0.3">
      <c r="A17" s="6">
        <v>11</v>
      </c>
      <c r="B17" s="17" t="s">
        <v>184</v>
      </c>
      <c r="C17" s="46" t="s">
        <v>169</v>
      </c>
      <c r="D17" s="14">
        <v>148.63999999999999</v>
      </c>
      <c r="E17" s="16">
        <v>133.6</v>
      </c>
      <c r="F17" s="48" t="s">
        <v>11</v>
      </c>
      <c r="G17" s="45" t="s">
        <v>14</v>
      </c>
      <c r="H17" s="14" t="s">
        <v>165</v>
      </c>
    </row>
    <row r="18" spans="1:10" ht="32.25" thickBot="1" x14ac:dyDescent="0.3">
      <c r="A18" s="16">
        <v>12</v>
      </c>
      <c r="B18" s="17" t="s">
        <v>186</v>
      </c>
      <c r="C18" s="46" t="s">
        <v>187</v>
      </c>
      <c r="D18" s="40">
        <v>25.96</v>
      </c>
      <c r="E18" s="47" t="s">
        <v>10</v>
      </c>
      <c r="F18" s="48" t="s">
        <v>11</v>
      </c>
      <c r="G18" s="45" t="s">
        <v>14</v>
      </c>
      <c r="H18" s="14" t="s">
        <v>131</v>
      </c>
    </row>
    <row r="19" spans="1:10" ht="32.25" thickBot="1" x14ac:dyDescent="0.3">
      <c r="A19" s="6">
        <v>13</v>
      </c>
      <c r="B19" s="17" t="s">
        <v>284</v>
      </c>
      <c r="C19" s="46" t="s">
        <v>283</v>
      </c>
      <c r="D19" s="76">
        <v>7.25</v>
      </c>
      <c r="E19" s="47" t="s">
        <v>10</v>
      </c>
      <c r="F19" s="48" t="s">
        <v>11</v>
      </c>
      <c r="G19" s="45" t="s">
        <v>14</v>
      </c>
      <c r="H19" s="14" t="s">
        <v>285</v>
      </c>
    </row>
    <row r="20" spans="1:10" ht="32.25" thickBot="1" x14ac:dyDescent="0.3">
      <c r="A20" s="16">
        <v>14</v>
      </c>
      <c r="B20" s="17" t="s">
        <v>195</v>
      </c>
      <c r="C20" s="46" t="s">
        <v>196</v>
      </c>
      <c r="D20" s="23">
        <v>47.76</v>
      </c>
      <c r="E20" s="47" t="s">
        <v>10</v>
      </c>
      <c r="F20" s="48" t="s">
        <v>11</v>
      </c>
      <c r="G20" s="45" t="s">
        <v>14</v>
      </c>
      <c r="H20" s="14" t="s">
        <v>197</v>
      </c>
    </row>
    <row r="21" spans="1:10" ht="32.25" thickBot="1" x14ac:dyDescent="0.3">
      <c r="A21" s="6">
        <v>15</v>
      </c>
      <c r="B21" s="17" t="s">
        <v>198</v>
      </c>
      <c r="C21" s="46" t="s">
        <v>196</v>
      </c>
      <c r="D21" s="23">
        <v>15.18</v>
      </c>
      <c r="E21" s="47" t="s">
        <v>10</v>
      </c>
      <c r="F21" s="48" t="s">
        <v>11</v>
      </c>
      <c r="G21" s="48" t="s">
        <v>12</v>
      </c>
      <c r="H21" s="14" t="s">
        <v>199</v>
      </c>
    </row>
    <row r="22" spans="1:10" ht="15.75" x14ac:dyDescent="0.25">
      <c r="A22" s="66"/>
      <c r="B22" s="59"/>
      <c r="C22" s="67"/>
      <c r="D22" s="68"/>
      <c r="E22" s="69"/>
      <c r="F22" s="67"/>
      <c r="G22" s="67"/>
      <c r="H22" s="60"/>
    </row>
    <row r="23" spans="1:10" ht="29.25" customHeight="1" x14ac:dyDescent="0.25">
      <c r="A23" s="91" t="s">
        <v>19</v>
      </c>
      <c r="B23" s="91"/>
      <c r="C23" s="91"/>
      <c r="D23" s="91"/>
      <c r="E23" s="91"/>
      <c r="F23" s="91"/>
      <c r="G23" s="91"/>
      <c r="H23" s="91"/>
      <c r="I23" s="91"/>
      <c r="J23" s="91"/>
    </row>
    <row r="24" spans="1:10" ht="31.5" customHeight="1" x14ac:dyDescent="0.25">
      <c r="A24" s="94" t="s">
        <v>20</v>
      </c>
      <c r="B24" s="94"/>
      <c r="C24" s="94"/>
      <c r="D24" s="94"/>
      <c r="E24" s="94"/>
      <c r="F24" s="94"/>
      <c r="G24" s="94"/>
      <c r="H24" s="94"/>
      <c r="I24" s="94"/>
      <c r="J24" s="94"/>
    </row>
    <row r="25" spans="1:10" ht="29.25" customHeight="1" x14ac:dyDescent="0.25">
      <c r="A25" s="94" t="s">
        <v>21</v>
      </c>
      <c r="B25" s="94"/>
      <c r="C25" s="94"/>
      <c r="D25" s="94"/>
      <c r="E25" s="94"/>
      <c r="F25" s="94"/>
      <c r="G25" s="94"/>
      <c r="H25" s="94"/>
      <c r="I25" s="94"/>
      <c r="J25" s="94"/>
    </row>
    <row r="26" spans="1:10" ht="14.25" customHeight="1" x14ac:dyDescent="0.25">
      <c r="A26" s="95" t="s">
        <v>22</v>
      </c>
      <c r="B26" s="95"/>
      <c r="C26" s="95"/>
      <c r="D26" s="95"/>
      <c r="E26" s="95"/>
      <c r="F26" s="95"/>
      <c r="G26" s="95"/>
      <c r="H26" s="95"/>
      <c r="I26" s="95"/>
      <c r="J26" s="95"/>
    </row>
    <row r="27" spans="1:10" ht="15.75" x14ac:dyDescent="0.25">
      <c r="A27" s="94"/>
      <c r="B27" s="94"/>
      <c r="C27" s="94"/>
      <c r="D27" s="94"/>
      <c r="E27" s="94"/>
      <c r="F27" s="94"/>
      <c r="G27" s="94"/>
      <c r="H27" s="94"/>
      <c r="I27" s="94"/>
      <c r="J27" s="94"/>
    </row>
    <row r="28" spans="1:10" ht="67.5" customHeight="1" x14ac:dyDescent="0.25">
      <c r="A28" s="91" t="s">
        <v>23</v>
      </c>
      <c r="B28" s="91"/>
      <c r="C28" s="91"/>
      <c r="D28" s="91"/>
      <c r="E28" s="91"/>
      <c r="F28" s="91"/>
      <c r="G28" s="91"/>
      <c r="H28" s="91"/>
      <c r="I28" s="91"/>
      <c r="J28" s="91"/>
    </row>
    <row r="31" spans="1:10" x14ac:dyDescent="0.25">
      <c r="D31" t="s">
        <v>14</v>
      </c>
      <c r="E31">
        <f>D8+D10+D11+D12+D13+D14+D15+D16+D17+D18+D19+D20</f>
        <v>1993.5800000000002</v>
      </c>
    </row>
    <row r="32" spans="1:10" x14ac:dyDescent="0.25">
      <c r="D32" t="s">
        <v>12</v>
      </c>
      <c r="E32">
        <f>D21+D9+D7</f>
        <v>447.32</v>
      </c>
    </row>
  </sheetData>
  <mergeCells count="8">
    <mergeCell ref="A27:J27"/>
    <mergeCell ref="A28:J28"/>
    <mergeCell ref="A3:F3"/>
    <mergeCell ref="B4:H4"/>
    <mergeCell ref="A23:J23"/>
    <mergeCell ref="A24:J24"/>
    <mergeCell ref="A25:J25"/>
    <mergeCell ref="A26:J2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topLeftCell="A10" workbookViewId="0">
      <selection activeCell="E34" sqref="E34"/>
    </sheetView>
  </sheetViews>
  <sheetFormatPr defaultRowHeight="15" x14ac:dyDescent="0.25"/>
  <cols>
    <col min="1" max="1" width="4.85546875" customWidth="1"/>
    <col min="2" max="2" width="16.5703125" customWidth="1"/>
    <col min="3" max="3" width="11" customWidth="1"/>
    <col min="4" max="4" width="9" customWidth="1"/>
    <col min="5" max="5" width="10" customWidth="1"/>
    <col min="6" max="6" width="11.5703125" customWidth="1"/>
    <col min="7" max="7" width="10.85546875" customWidth="1"/>
    <col min="8" max="8" width="12.42578125" customWidth="1"/>
  </cols>
  <sheetData>
    <row r="1" spans="1:8" ht="15.75" x14ac:dyDescent="0.25">
      <c r="A1" s="1"/>
    </row>
    <row r="2" spans="1:8" ht="15.75" x14ac:dyDescent="0.25">
      <c r="A2" s="2" t="s">
        <v>0</v>
      </c>
      <c r="B2" s="2"/>
      <c r="C2" s="2"/>
      <c r="D2" s="2"/>
      <c r="E2" s="2"/>
      <c r="F2" s="2"/>
      <c r="G2" s="2"/>
    </row>
    <row r="3" spans="1:8" ht="15.75" x14ac:dyDescent="0.25">
      <c r="A3" s="92" t="s">
        <v>233</v>
      </c>
      <c r="B3" s="92"/>
      <c r="C3" s="92"/>
      <c r="D3" s="92"/>
      <c r="E3" s="92"/>
      <c r="F3" s="92"/>
    </row>
    <row r="4" spans="1:8" ht="15.75" x14ac:dyDescent="0.25">
      <c r="A4" s="30"/>
      <c r="B4" s="93" t="s">
        <v>1</v>
      </c>
      <c r="C4" s="93"/>
      <c r="D4" s="93"/>
      <c r="E4" s="93"/>
      <c r="F4" s="93"/>
      <c r="G4" s="93"/>
      <c r="H4" s="93"/>
    </row>
    <row r="5" spans="1:8" ht="16.5" thickBot="1" x14ac:dyDescent="0.3">
      <c r="A5" s="30"/>
    </row>
    <row r="6" spans="1:8" ht="43.5" thickBot="1" x14ac:dyDescent="0.3">
      <c r="A6" s="4" t="s">
        <v>2</v>
      </c>
      <c r="B6" s="5" t="s">
        <v>3</v>
      </c>
      <c r="C6" s="5" t="s">
        <v>4</v>
      </c>
      <c r="D6" s="5" t="s">
        <v>5</v>
      </c>
      <c r="E6" s="5" t="s">
        <v>6</v>
      </c>
      <c r="F6" s="5" t="s">
        <v>7</v>
      </c>
      <c r="G6" s="5" t="s">
        <v>8</v>
      </c>
      <c r="H6" s="5" t="s">
        <v>9</v>
      </c>
    </row>
    <row r="7" spans="1:8" ht="48" thickBot="1" x14ac:dyDescent="0.3">
      <c r="A7" s="29">
        <v>1</v>
      </c>
      <c r="B7" s="5" t="s">
        <v>234</v>
      </c>
      <c r="C7" s="7" t="s">
        <v>235</v>
      </c>
      <c r="D7" s="4">
        <v>3526.1</v>
      </c>
      <c r="E7" s="47" t="s">
        <v>32</v>
      </c>
      <c r="F7" s="7" t="s">
        <v>11</v>
      </c>
      <c r="G7" s="6" t="s">
        <v>14</v>
      </c>
      <c r="H7" s="5" t="s">
        <v>213</v>
      </c>
    </row>
    <row r="8" spans="1:8" ht="32.25" thickBot="1" x14ac:dyDescent="0.3">
      <c r="A8" s="29">
        <v>2</v>
      </c>
      <c r="B8" s="39" t="s">
        <v>106</v>
      </c>
      <c r="C8" s="7" t="s">
        <v>214</v>
      </c>
      <c r="D8" s="15">
        <v>6.85</v>
      </c>
      <c r="E8" s="8" t="s">
        <v>10</v>
      </c>
      <c r="F8" s="7" t="s">
        <v>11</v>
      </c>
      <c r="G8" s="6" t="s">
        <v>14</v>
      </c>
      <c r="H8" s="13" t="s">
        <v>108</v>
      </c>
    </row>
    <row r="9" spans="1:8" ht="32.25" thickBot="1" x14ac:dyDescent="0.3">
      <c r="A9" s="29">
        <v>3</v>
      </c>
      <c r="B9" s="11" t="s">
        <v>193</v>
      </c>
      <c r="C9" s="7" t="s">
        <v>201</v>
      </c>
      <c r="D9" s="55">
        <v>3.99</v>
      </c>
      <c r="E9" s="8" t="s">
        <v>10</v>
      </c>
      <c r="F9" s="7" t="s">
        <v>11</v>
      </c>
      <c r="G9" s="6" t="s">
        <v>14</v>
      </c>
      <c r="H9" s="13" t="s">
        <v>145</v>
      </c>
    </row>
    <row r="10" spans="1:8" ht="32.25" thickBot="1" x14ac:dyDescent="0.3">
      <c r="A10" s="29">
        <v>4</v>
      </c>
      <c r="B10" s="39" t="s">
        <v>200</v>
      </c>
      <c r="C10" s="7" t="s">
        <v>201</v>
      </c>
      <c r="D10" s="6">
        <v>25.85</v>
      </c>
      <c r="E10" s="8" t="s">
        <v>10</v>
      </c>
      <c r="F10" s="7" t="s">
        <v>11</v>
      </c>
      <c r="G10" s="6" t="s">
        <v>14</v>
      </c>
      <c r="H10" s="13" t="s">
        <v>128</v>
      </c>
    </row>
    <row r="11" spans="1:8" ht="32.25" thickBot="1" x14ac:dyDescent="0.3">
      <c r="A11" s="29">
        <v>5</v>
      </c>
      <c r="B11" s="34" t="s">
        <v>202</v>
      </c>
      <c r="C11" s="7" t="s">
        <v>201</v>
      </c>
      <c r="D11" s="23">
        <v>87.18</v>
      </c>
      <c r="E11" s="8" t="s">
        <v>10</v>
      </c>
      <c r="F11" s="7" t="s">
        <v>11</v>
      </c>
      <c r="G11" s="6" t="s">
        <v>14</v>
      </c>
      <c r="H11" s="13" t="s">
        <v>176</v>
      </c>
    </row>
    <row r="12" spans="1:8" ht="48" thickBot="1" x14ac:dyDescent="0.3">
      <c r="A12" s="29">
        <v>6</v>
      </c>
      <c r="B12" s="13" t="s">
        <v>76</v>
      </c>
      <c r="C12" s="7" t="s">
        <v>212</v>
      </c>
      <c r="D12" s="14">
        <v>196.94</v>
      </c>
      <c r="E12" s="47" t="s">
        <v>32</v>
      </c>
      <c r="F12" s="48" t="s">
        <v>11</v>
      </c>
      <c r="G12" s="45" t="s">
        <v>14</v>
      </c>
      <c r="H12" s="13" t="s">
        <v>213</v>
      </c>
    </row>
    <row r="13" spans="1:8" ht="32.25" thickBot="1" x14ac:dyDescent="0.3">
      <c r="A13" s="29">
        <v>7</v>
      </c>
      <c r="B13" s="39" t="s">
        <v>106</v>
      </c>
      <c r="C13" s="7" t="s">
        <v>212</v>
      </c>
      <c r="D13" s="42">
        <v>43.17</v>
      </c>
      <c r="E13" s="8" t="s">
        <v>10</v>
      </c>
      <c r="F13" s="7" t="s">
        <v>11</v>
      </c>
      <c r="G13" s="6" t="s">
        <v>14</v>
      </c>
      <c r="H13" s="13" t="s">
        <v>108</v>
      </c>
    </row>
    <row r="14" spans="1:8" ht="32.25" thickBot="1" x14ac:dyDescent="0.3">
      <c r="A14" s="29">
        <v>8</v>
      </c>
      <c r="B14" s="13" t="s">
        <v>76</v>
      </c>
      <c r="C14" s="7" t="s">
        <v>212</v>
      </c>
      <c r="D14" s="23">
        <v>72.959999999999994</v>
      </c>
      <c r="E14" s="8" t="s">
        <v>10</v>
      </c>
      <c r="F14" s="7" t="s">
        <v>11</v>
      </c>
      <c r="G14" s="6" t="s">
        <v>14</v>
      </c>
      <c r="H14" s="13" t="s">
        <v>213</v>
      </c>
    </row>
    <row r="15" spans="1:8" ht="32.25" thickBot="1" x14ac:dyDescent="0.3">
      <c r="A15" s="29">
        <v>9</v>
      </c>
      <c r="B15" s="13" t="s">
        <v>252</v>
      </c>
      <c r="C15" s="7" t="s">
        <v>251</v>
      </c>
      <c r="D15" s="23">
        <v>29.04</v>
      </c>
      <c r="E15" s="8" t="s">
        <v>10</v>
      </c>
      <c r="F15" s="7" t="s">
        <v>11</v>
      </c>
      <c r="G15" s="6" t="s">
        <v>14</v>
      </c>
      <c r="H15" s="13" t="s">
        <v>63</v>
      </c>
    </row>
    <row r="16" spans="1:8" ht="32.25" thickBot="1" x14ac:dyDescent="0.3">
      <c r="A16" s="29">
        <v>10</v>
      </c>
      <c r="B16" s="11" t="s">
        <v>203</v>
      </c>
      <c r="C16" s="7" t="s">
        <v>204</v>
      </c>
      <c r="D16" s="23">
        <v>50.99</v>
      </c>
      <c r="E16" s="47" t="s">
        <v>10</v>
      </c>
      <c r="F16" s="48" t="s">
        <v>11</v>
      </c>
      <c r="G16" s="48" t="s">
        <v>12</v>
      </c>
      <c r="H16" s="13" t="s">
        <v>205</v>
      </c>
    </row>
    <row r="17" spans="1:10" ht="32.25" thickBot="1" x14ac:dyDescent="0.3">
      <c r="A17" s="29">
        <v>11</v>
      </c>
      <c r="B17" s="18" t="s">
        <v>148</v>
      </c>
      <c r="C17" s="7" t="s">
        <v>204</v>
      </c>
      <c r="D17" s="23">
        <v>419.85</v>
      </c>
      <c r="E17" s="8" t="s">
        <v>10</v>
      </c>
      <c r="F17" s="7" t="s">
        <v>11</v>
      </c>
      <c r="G17" s="6" t="s">
        <v>14</v>
      </c>
      <c r="H17" s="13" t="s">
        <v>131</v>
      </c>
    </row>
    <row r="18" spans="1:10" ht="32.25" thickBot="1" x14ac:dyDescent="0.3">
      <c r="A18" s="29">
        <v>12</v>
      </c>
      <c r="B18" s="39" t="s">
        <v>209</v>
      </c>
      <c r="C18" s="7" t="s">
        <v>204</v>
      </c>
      <c r="D18" s="23">
        <v>10.72</v>
      </c>
      <c r="E18" s="8" t="s">
        <v>10</v>
      </c>
      <c r="F18" s="7" t="s">
        <v>11</v>
      </c>
      <c r="G18" s="6" t="s">
        <v>14</v>
      </c>
      <c r="H18" s="13" t="s">
        <v>208</v>
      </c>
    </row>
    <row r="19" spans="1:10" ht="32.25" thickBot="1" x14ac:dyDescent="0.3">
      <c r="A19" s="29">
        <v>13</v>
      </c>
      <c r="B19" s="18" t="s">
        <v>211</v>
      </c>
      <c r="C19" s="7" t="s">
        <v>204</v>
      </c>
      <c r="D19" s="23">
        <v>73.38</v>
      </c>
      <c r="E19" s="8" t="s">
        <v>10</v>
      </c>
      <c r="F19" s="7" t="s">
        <v>11</v>
      </c>
      <c r="G19" s="6" t="s">
        <v>14</v>
      </c>
      <c r="H19" s="13" t="s">
        <v>210</v>
      </c>
    </row>
    <row r="20" spans="1:10" ht="41.25" thickBot="1" x14ac:dyDescent="0.3">
      <c r="A20" s="29">
        <v>14</v>
      </c>
      <c r="B20" s="38" t="s">
        <v>215</v>
      </c>
      <c r="C20" s="16" t="s">
        <v>216</v>
      </c>
      <c r="D20" s="14">
        <v>447.58</v>
      </c>
      <c r="E20" s="8" t="s">
        <v>218</v>
      </c>
      <c r="F20" s="7" t="s">
        <v>11</v>
      </c>
      <c r="G20" s="6" t="s">
        <v>14</v>
      </c>
      <c r="H20" s="13" t="s">
        <v>217</v>
      </c>
    </row>
    <row r="21" spans="1:10" ht="32.25" thickBot="1" x14ac:dyDescent="0.3">
      <c r="A21" s="29">
        <v>15</v>
      </c>
      <c r="B21" s="14" t="s">
        <v>206</v>
      </c>
      <c r="C21" s="7" t="s">
        <v>207</v>
      </c>
      <c r="D21" s="23">
        <v>7.31</v>
      </c>
      <c r="E21" s="8" t="s">
        <v>10</v>
      </c>
      <c r="F21" s="7" t="s">
        <v>11</v>
      </c>
      <c r="G21" s="6" t="s">
        <v>14</v>
      </c>
      <c r="H21" s="13" t="s">
        <v>208</v>
      </c>
    </row>
    <row r="22" spans="1:10" ht="32.25" thickBot="1" x14ac:dyDescent="0.3">
      <c r="A22" s="29">
        <v>16</v>
      </c>
      <c r="B22" s="42" t="s">
        <v>275</v>
      </c>
      <c r="C22" s="7" t="s">
        <v>274</v>
      </c>
      <c r="D22" s="23">
        <v>27.26</v>
      </c>
      <c r="E22" s="8" t="s">
        <v>10</v>
      </c>
      <c r="F22" s="7" t="s">
        <v>11</v>
      </c>
      <c r="G22" s="6" t="s">
        <v>14</v>
      </c>
      <c r="H22" s="25" t="s">
        <v>276</v>
      </c>
    </row>
    <row r="23" spans="1:10" ht="32.25" thickBot="1" x14ac:dyDescent="0.3">
      <c r="A23" s="29">
        <v>17</v>
      </c>
      <c r="B23" s="22" t="s">
        <v>248</v>
      </c>
      <c r="C23" s="7" t="s">
        <v>249</v>
      </c>
      <c r="D23" s="23">
        <v>12.81</v>
      </c>
      <c r="E23" s="8" t="s">
        <v>10</v>
      </c>
      <c r="F23" s="7" t="s">
        <v>11</v>
      </c>
      <c r="G23" s="6" t="s">
        <v>14</v>
      </c>
      <c r="H23" s="25" t="s">
        <v>250</v>
      </c>
    </row>
    <row r="24" spans="1:10" ht="48" thickBot="1" x14ac:dyDescent="0.3">
      <c r="A24" s="29">
        <v>18</v>
      </c>
      <c r="B24" s="51" t="s">
        <v>57</v>
      </c>
      <c r="C24" s="7" t="s">
        <v>249</v>
      </c>
      <c r="D24" s="23">
        <v>16</v>
      </c>
      <c r="E24" s="47" t="s">
        <v>10</v>
      </c>
      <c r="F24" s="48" t="s">
        <v>11</v>
      </c>
      <c r="G24" s="48" t="s">
        <v>12</v>
      </c>
      <c r="H24" s="52" t="s">
        <v>13</v>
      </c>
    </row>
    <row r="25" spans="1:10" ht="16.5" thickBot="1" x14ac:dyDescent="0.3">
      <c r="A25" s="6"/>
      <c r="B25" s="6"/>
      <c r="C25" s="7"/>
      <c r="D25" s="6"/>
      <c r="E25" s="6"/>
      <c r="F25" s="6"/>
      <c r="G25" s="6"/>
      <c r="H25" s="6"/>
    </row>
    <row r="26" spans="1:10" ht="29.25" customHeight="1" x14ac:dyDescent="0.25">
      <c r="A26" s="91" t="s">
        <v>19</v>
      </c>
      <c r="B26" s="91"/>
      <c r="C26" s="91"/>
      <c r="D26" s="91"/>
      <c r="E26" s="91"/>
      <c r="F26" s="91"/>
      <c r="G26" s="91"/>
      <c r="H26" s="91"/>
      <c r="I26" s="91"/>
      <c r="J26" s="91"/>
    </row>
    <row r="27" spans="1:10" ht="31.5" customHeight="1" x14ac:dyDescent="0.25">
      <c r="A27" s="94" t="s">
        <v>20</v>
      </c>
      <c r="B27" s="94"/>
      <c r="C27" s="94"/>
      <c r="D27" s="94"/>
      <c r="E27" s="94"/>
      <c r="F27" s="94"/>
      <c r="G27" s="94"/>
      <c r="H27" s="94"/>
      <c r="I27" s="94"/>
      <c r="J27" s="94"/>
    </row>
    <row r="28" spans="1:10" ht="29.25" customHeight="1" x14ac:dyDescent="0.25">
      <c r="A28" s="94" t="s">
        <v>21</v>
      </c>
      <c r="B28" s="94"/>
      <c r="C28" s="94"/>
      <c r="D28" s="94"/>
      <c r="E28" s="94"/>
      <c r="F28" s="94"/>
      <c r="G28" s="94"/>
      <c r="H28" s="94"/>
      <c r="I28" s="94"/>
      <c r="J28" s="94"/>
    </row>
    <row r="29" spans="1:10" ht="14.25" customHeight="1" x14ac:dyDescent="0.25">
      <c r="A29" s="95" t="s">
        <v>22</v>
      </c>
      <c r="B29" s="95"/>
      <c r="C29" s="95"/>
      <c r="D29" s="95"/>
      <c r="E29" s="95"/>
      <c r="F29" s="95"/>
      <c r="G29" s="95"/>
      <c r="H29" s="95"/>
      <c r="I29" s="95"/>
      <c r="J29" s="95"/>
    </row>
    <row r="30" spans="1:10" ht="15.75" x14ac:dyDescent="0.25">
      <c r="A30" s="94"/>
      <c r="B30" s="94"/>
      <c r="C30" s="94"/>
      <c r="D30" s="94"/>
      <c r="E30" s="94"/>
      <c r="F30" s="94"/>
      <c r="G30" s="94"/>
      <c r="H30" s="94"/>
      <c r="I30" s="94"/>
      <c r="J30" s="94"/>
    </row>
    <row r="31" spans="1:10" ht="67.5" customHeight="1" x14ac:dyDescent="0.25">
      <c r="A31" s="91" t="s">
        <v>23</v>
      </c>
      <c r="B31" s="91"/>
      <c r="C31" s="91"/>
      <c r="D31" s="91"/>
      <c r="E31" s="91"/>
      <c r="F31" s="91"/>
      <c r="G31" s="91"/>
      <c r="H31" s="91"/>
      <c r="I31" s="91"/>
      <c r="J31" s="91"/>
    </row>
    <row r="34" spans="4:5" x14ac:dyDescent="0.25">
      <c r="D34" t="s">
        <v>14</v>
      </c>
      <c r="E34">
        <f>D7+D8+D9+D10+D11+D12+D13+D14+D15+D17+D18+D19+D20+D21+D22+D23+D23</f>
        <v>5003.8000000000011</v>
      </c>
    </row>
    <row r="35" spans="4:5" x14ac:dyDescent="0.25">
      <c r="D35" t="s">
        <v>12</v>
      </c>
      <c r="E35">
        <f>D24+D16</f>
        <v>66.990000000000009</v>
      </c>
    </row>
  </sheetData>
  <mergeCells count="8">
    <mergeCell ref="A30:J30"/>
    <mergeCell ref="A31:J31"/>
    <mergeCell ref="A3:F3"/>
    <mergeCell ref="B4:H4"/>
    <mergeCell ref="A26:J26"/>
    <mergeCell ref="A27:J27"/>
    <mergeCell ref="A28:J28"/>
    <mergeCell ref="A29:J2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01</vt:lpstr>
      <vt:lpstr>02</vt:lpstr>
      <vt:lpstr>03</vt:lpstr>
      <vt:lpstr>04</vt:lpstr>
      <vt:lpstr>05</vt:lpstr>
      <vt:lpstr>6</vt:lpstr>
      <vt:lpstr>7</vt:lpstr>
      <vt:lpstr>8</vt:lpstr>
      <vt:lpstr>9</vt:lpstr>
      <vt:lpstr>10</vt:lpstr>
      <vt:lpstr>11</vt:lpstr>
      <vt:lpstr>12</vt:lpstr>
      <vt:lpstr>suvestine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2016-02-15T20:52:11Z</dcterms:modified>
</cp:coreProperties>
</file>