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1"/>
  </bookViews>
  <sheets>
    <sheet name="01" sheetId="1" r:id="rId1"/>
    <sheet name="02" sheetId="2" r:id="rId2"/>
    <sheet name="03" sheetId="3" r:id="rId3"/>
    <sheet name="04" sheetId="4" r:id="rId4"/>
    <sheet name="05" sheetId="5" r:id="rId5"/>
    <sheet name="6" sheetId="6" r:id="rId6"/>
    <sheet name="7" sheetId="7" r:id="rId7"/>
    <sheet name="8" sheetId="8" r:id="rId8"/>
    <sheet name="9" sheetId="9" r:id="rId9"/>
    <sheet name="10" sheetId="10" r:id="rId10"/>
    <sheet name="11" sheetId="11" r:id="rId11"/>
    <sheet name="12" sheetId="12" r:id="rId12"/>
    <sheet name="suvestine" sheetId="13" r:id="rId13"/>
  </sheets>
  <calcPr calcId="144525"/>
</workbook>
</file>

<file path=xl/calcChain.xml><?xml version="1.0" encoding="utf-8"?>
<calcChain xmlns="http://schemas.openxmlformats.org/spreadsheetml/2006/main">
  <c r="E30" i="12" l="1"/>
  <c r="E31" i="12" l="1"/>
  <c r="E32" i="12" l="1"/>
  <c r="E32" i="11"/>
  <c r="E31" i="11"/>
  <c r="E41" i="10"/>
  <c r="E40" i="10"/>
  <c r="E43" i="9"/>
  <c r="E42" i="9"/>
  <c r="E42" i="8"/>
  <c r="E41" i="8"/>
  <c r="E40" i="8"/>
  <c r="E29" i="6"/>
  <c r="E28" i="6"/>
  <c r="H7" i="13"/>
  <c r="E43" i="5"/>
  <c r="E42" i="5"/>
  <c r="E42" i="4"/>
  <c r="D25" i="4"/>
  <c r="E43" i="4" s="1"/>
  <c r="E41" i="4"/>
  <c r="I15" i="13"/>
  <c r="G15" i="13"/>
  <c r="H6" i="13"/>
  <c r="H8" i="13"/>
  <c r="H9" i="13"/>
  <c r="H10" i="13"/>
  <c r="H11" i="13"/>
  <c r="H12" i="13"/>
  <c r="H13" i="13"/>
  <c r="H14" i="13"/>
  <c r="H3" i="13"/>
  <c r="H4" i="13"/>
  <c r="H5" i="13"/>
  <c r="E38" i="3"/>
  <c r="E37" i="3"/>
  <c r="E42" i="2"/>
  <c r="E41" i="2"/>
  <c r="E32" i="1"/>
  <c r="H15" i="13" l="1"/>
  <c r="E19" i="7"/>
  <c r="E44" i="5"/>
  <c r="E39" i="3"/>
  <c r="E18" i="7" l="1"/>
  <c r="E17" i="7"/>
  <c r="B15" i="13" l="1"/>
  <c r="F15" i="13" l="1"/>
  <c r="C15" i="13"/>
  <c r="E15" i="13"/>
  <c r="D15" i="13"/>
  <c r="D17" i="13" l="1"/>
</calcChain>
</file>

<file path=xl/sharedStrings.xml><?xml version="1.0" encoding="utf-8"?>
<sst xmlns="http://schemas.openxmlformats.org/spreadsheetml/2006/main" count="1625" uniqueCount="391">
  <si>
    <t>Eil. Nr.</t>
  </si>
  <si>
    <t>Pavadinimas</t>
  </si>
  <si>
    <t>Pirkimo data</t>
  </si>
  <si>
    <t>Pirkimo suma     EUR</t>
  </si>
  <si>
    <t>Pirkimo taisyklių punktas</t>
  </si>
  <si>
    <t>Pirkimo būdas</t>
  </si>
  <si>
    <t>Tipas</t>
  </si>
  <si>
    <t>BVŽP</t>
  </si>
  <si>
    <t>133,4</t>
  </si>
  <si>
    <t>Apklausos procedūra</t>
  </si>
  <si>
    <t>Paslaugos</t>
  </si>
  <si>
    <t>Prekės</t>
  </si>
  <si>
    <t>133.1. yra tik konkretus tiekėjas, kuris gali pateikti reikalingas prekes, suteikti paslaugas ar atlikti darbus ir nėra jokios kitos priimtinos alternatyvos;</t>
  </si>
  <si>
    <t>Apklausti trys tiekėjai</t>
  </si>
  <si>
    <t>30125110-5</t>
  </si>
  <si>
    <t>35821000-5</t>
  </si>
  <si>
    <t>Vadovėliai</t>
  </si>
  <si>
    <t>Elektroninės detalės</t>
  </si>
  <si>
    <t>33760000-5</t>
  </si>
  <si>
    <t>Darbai</t>
  </si>
  <si>
    <t>paslaugos</t>
  </si>
  <si>
    <t>prekės</t>
  </si>
  <si>
    <t>tam tarpe elektroniniai pirkimai</t>
  </si>
  <si>
    <t>mėn.</t>
  </si>
  <si>
    <t>Viso</t>
  </si>
  <si>
    <t>Viso pirkimų:</t>
  </si>
  <si>
    <t>pirkimu sk</t>
  </si>
  <si>
    <t>prekių pirkimų sk</t>
  </si>
  <si>
    <t>VILNIAUS SAVIVALDYBĖS GRIGIŠKIŲ GIMNAZIJOS</t>
  </si>
  <si>
    <t>Pagal supaprastintas pirkimų taisykles patvirtintas 2016 02 02 direktoriaus įsakymu Nr. V-45</t>
  </si>
  <si>
    <t>Raštinės reikmenys</t>
  </si>
  <si>
    <t>133.4. atliekant mažos vertės pirkimą, sudaromos sutarties vertė perkant prekes, paslaugas ar darbus neviršija 3 tūkst. eurų be PVM;</t>
  </si>
  <si>
    <t>133.3. pirkimą būtina atlikti labai greitai. Šios aplinkybės negali priklausyti nuo VILNIAUS SAVIVALDYBĖS GRIGIŠKIŲ GIMNAZIJOS delsimo ar neveiklumo;</t>
  </si>
  <si>
    <t>133.12. perkamos prekės remontui ir priežiūrai sudarant vieną sutartį metuose sumai iki 3000 eurų be PVM.</t>
  </si>
  <si>
    <t>133.6. VILNIAUS SAVIVALDYBĖS GRIGIŠKIŲ GIMNAZIJA pagal ankstesnę sutartį iš kurio nors tiekėjo pirko prekių arba paslaugų ir nustatė, kad iš jo tikslinga pirkti papildomai, techniniu požiūriu derinant su jau turimomis prekėmis ir suteiktomis paslaugomis, ir jeigu ankstesnieji pirkimai buvo efektyvūs, iš esmės nekeičiant prekių ar paslaugų kainos ir kitų sąlygų. Tokių papildomų pirkimų vertė negali viršyti 30 procentų pradinės sutarties vertės;</t>
  </si>
  <si>
    <t>Tvirtinimo detalės</t>
  </si>
  <si>
    <t>44530000-4</t>
  </si>
  <si>
    <t>Elektroninės jungtys</t>
  </si>
  <si>
    <t>31711000-3</t>
  </si>
  <si>
    <t>39162110-9</t>
  </si>
  <si>
    <t xml:space="preserve">    </t>
  </si>
  <si>
    <t>2017 01 05</t>
  </si>
  <si>
    <t>Metaliniai stripeliai</t>
  </si>
  <si>
    <t>44315000-1</t>
  </si>
  <si>
    <t>Blankai</t>
  </si>
  <si>
    <t>2017 01 04</t>
  </si>
  <si>
    <t>22820000-4</t>
  </si>
  <si>
    <t>2017 01 12</t>
  </si>
  <si>
    <t>Raštinės kėdė</t>
  </si>
  <si>
    <t>39112000-0</t>
  </si>
  <si>
    <t>2017 01 17</t>
  </si>
  <si>
    <t>Toneris kopjokliui</t>
  </si>
  <si>
    <t>2017 01 20</t>
  </si>
  <si>
    <t>Higijeninis popierius</t>
  </si>
  <si>
    <t>2017 01 24</t>
  </si>
  <si>
    <t>2017 01 26</t>
  </si>
  <si>
    <t>Automatinis išjungėjas</t>
  </si>
  <si>
    <t>2017 01 31</t>
  </si>
  <si>
    <t>31211310-4</t>
  </si>
  <si>
    <t>Popierius piešimui</t>
  </si>
  <si>
    <t>30194300-8</t>
  </si>
  <si>
    <t>2017 m. vasario mėn. pirkimų sąrašas</t>
  </si>
  <si>
    <t>2017 m. sausio mėn. pirkimų sąrašas</t>
  </si>
  <si>
    <t>Klijai</t>
  </si>
  <si>
    <t>2017 02 07</t>
  </si>
  <si>
    <t>24910000-6</t>
  </si>
  <si>
    <t>Kabelis</t>
  </si>
  <si>
    <t>2017 02 08</t>
  </si>
  <si>
    <t>31321210-7</t>
  </si>
  <si>
    <t>Vėliavėlės</t>
  </si>
  <si>
    <t>2017 02 14</t>
  </si>
  <si>
    <t>2017 02 17</t>
  </si>
  <si>
    <t>2017 02 23</t>
  </si>
  <si>
    <t xml:space="preserve">Pagal supaprastintas pirkimų taisykles patvirtintas 2016 m.vasario 02 d.įsakymu Nr. V-45
  įsakymu Nr. V-45
</t>
  </si>
  <si>
    <r>
      <t xml:space="preserve">133.4. atliekant mažos vertės pirkimą, sudaromos sutarties vertė perkant prekes, paslaugas ar darbus </t>
    </r>
    <r>
      <rPr>
        <b/>
        <i/>
        <sz val="12"/>
        <color theme="1"/>
        <rFont val="Times New Roman"/>
        <family val="1"/>
        <charset val="186"/>
      </rPr>
      <t>neviršija 3 tūkst. eurų be PVM;</t>
    </r>
  </si>
  <si>
    <r>
      <t xml:space="preserve">125.3.2. prekių, paslaugų numatomos sudaryti pirkimo </t>
    </r>
    <r>
      <rPr>
        <b/>
        <i/>
        <sz val="12"/>
        <color theme="1"/>
        <rFont val="Times New Roman"/>
        <family val="1"/>
        <charset val="186"/>
      </rPr>
      <t>sutarties vertė neviršija 58 tūkst. eurų be PVM</t>
    </r>
    <r>
      <rPr>
        <sz val="12"/>
        <color theme="1"/>
        <rFont val="Times New Roman"/>
        <family val="1"/>
        <charset val="186"/>
      </rPr>
      <t xml:space="preserve"> arba darbų sudaromos pirkimo </t>
    </r>
    <r>
      <rPr>
        <b/>
        <i/>
        <sz val="12"/>
        <color theme="1"/>
        <rFont val="Times New Roman"/>
        <family val="1"/>
        <charset val="186"/>
      </rPr>
      <t>sutarties vertė neviršija 145 tūkst. eurų be PVM</t>
    </r>
    <r>
      <rPr>
        <sz val="12"/>
        <color theme="1"/>
        <rFont val="Times New Roman"/>
        <family val="1"/>
        <charset val="186"/>
      </rPr>
      <t>;</t>
    </r>
  </si>
  <si>
    <t>133.3. pirkimą būtina atlikti labai greitai. Šios aplinkybės negali priklausyti nuo VILNIAUS SAVIVALDYBĖS GRIGIŠKIŲ GIMNAZIJOS delsimo ar neveiklumo;delsimo ar neveiklumo;</t>
  </si>
  <si>
    <t>Elektroniniai droseliai</t>
  </si>
  <si>
    <t>2017 03 01</t>
  </si>
  <si>
    <t>31711530-7</t>
  </si>
  <si>
    <t>Suvirinimo elektrodai</t>
  </si>
  <si>
    <t>2017 03 06</t>
  </si>
  <si>
    <t>31711140-6</t>
  </si>
  <si>
    <t>Lemputės</t>
  </si>
  <si>
    <t>2017 03 09</t>
  </si>
  <si>
    <t>31531000-7</t>
  </si>
  <si>
    <t>Liuminicencinės lempos</t>
  </si>
  <si>
    <t>2017 03 13</t>
  </si>
  <si>
    <t>PVC grindų dangos įrengimas</t>
  </si>
  <si>
    <t>125,3,3</t>
  </si>
  <si>
    <t>45432110-8</t>
  </si>
  <si>
    <t>2017 03 14</t>
  </si>
  <si>
    <t>Baterijos</t>
  </si>
  <si>
    <t>31410000-3</t>
  </si>
  <si>
    <t>2017 03 15</t>
  </si>
  <si>
    <t>Spausdintuvų kasėtės</t>
  </si>
  <si>
    <t>30237310-5</t>
  </si>
  <si>
    <t>2017 m.kovo mėn. pirkimų sąrašas</t>
  </si>
  <si>
    <t>Statybinės medžiagos</t>
  </si>
  <si>
    <t>2017 03 22</t>
  </si>
  <si>
    <t>44111000-1</t>
  </si>
  <si>
    <t>Gesintuvai, ženklai</t>
  </si>
  <si>
    <t>2017 03 27</t>
  </si>
  <si>
    <t>35111320-4           34992000-7</t>
  </si>
  <si>
    <t>2017 03 28</t>
  </si>
  <si>
    <t>Guminis žiedas</t>
  </si>
  <si>
    <t>2017 03 29</t>
  </si>
  <si>
    <t>2017 03 30</t>
  </si>
  <si>
    <t>31300000-9</t>
  </si>
  <si>
    <t>Benzinas</t>
  </si>
  <si>
    <t>2017 03 31</t>
  </si>
  <si>
    <t>09132000-3</t>
  </si>
  <si>
    <t>2017 m.balandžio mėn. pirkimų sąrašas</t>
  </si>
  <si>
    <t>Darbuotojų kvalifikacijos kėlimas</t>
  </si>
  <si>
    <t>80522000-9</t>
  </si>
  <si>
    <t>2017 04 03</t>
  </si>
  <si>
    <t>Reikmenys žoliapjovei</t>
  </si>
  <si>
    <t>2017 04 04</t>
  </si>
  <si>
    <t>09211000-1</t>
  </si>
  <si>
    <t>Įrangos laidas</t>
  </si>
  <si>
    <t>Durpės</t>
  </si>
  <si>
    <t>2017 04 05</t>
  </si>
  <si>
    <t>09112200-9</t>
  </si>
  <si>
    <t>Lempos</t>
  </si>
  <si>
    <t>2017 04 06</t>
  </si>
  <si>
    <t>2017 04 07</t>
  </si>
  <si>
    <t>80550000-4        80560000-7</t>
  </si>
  <si>
    <t>Indikatorius</t>
  </si>
  <si>
    <t>2017 04 11</t>
  </si>
  <si>
    <t>42652000-1</t>
  </si>
  <si>
    <t>LED lempos</t>
  </si>
  <si>
    <t>2017 04 14</t>
  </si>
  <si>
    <t>Kilimėlių nuoma</t>
  </si>
  <si>
    <t>2017 04 18</t>
  </si>
  <si>
    <t>39533000-7</t>
  </si>
  <si>
    <t>Pastato tech apžiūra</t>
  </si>
  <si>
    <t>2017 04 20</t>
  </si>
  <si>
    <t>71312000-8</t>
  </si>
  <si>
    <t>Saldainiai</t>
  </si>
  <si>
    <t>2017 04 23</t>
  </si>
  <si>
    <t>15842310-8</t>
  </si>
  <si>
    <t>2017 04 24</t>
  </si>
  <si>
    <t>2017 04 25</t>
  </si>
  <si>
    <t>Pašto ženklai</t>
  </si>
  <si>
    <t>22410000-7</t>
  </si>
  <si>
    <t>2017 m.gegužės mėn. pirkimų sąrašas</t>
  </si>
  <si>
    <t>2017 05 03</t>
  </si>
  <si>
    <t>2017 05 04</t>
  </si>
  <si>
    <t>LMDP plokštės</t>
  </si>
  <si>
    <t>44191300-8</t>
  </si>
  <si>
    <t>2017 05 05</t>
  </si>
  <si>
    <t>Benzininė vejapjovė</t>
  </si>
  <si>
    <t>2017 05 08</t>
  </si>
  <si>
    <t>Mulčas</t>
  </si>
  <si>
    <t>2017 05 09</t>
  </si>
  <si>
    <t>16311000-8</t>
  </si>
  <si>
    <t>Sodinukai</t>
  </si>
  <si>
    <t>03120000-8</t>
  </si>
  <si>
    <t>Plastikinis bortas</t>
  </si>
  <si>
    <t>2017 05 11</t>
  </si>
  <si>
    <t>2017 05 16</t>
  </si>
  <si>
    <t>2017 05 18</t>
  </si>
  <si>
    <t>Gėlių sodinukai</t>
  </si>
  <si>
    <t>2017 05 19</t>
  </si>
  <si>
    <t>03441000-3</t>
  </si>
  <si>
    <t>2017 05 22</t>
  </si>
  <si>
    <t>Internetinis blokas</t>
  </si>
  <si>
    <t>30200000-1</t>
  </si>
  <si>
    <t>2017 05 24</t>
  </si>
  <si>
    <t>Skaldelė</t>
  </si>
  <si>
    <t>14212300-3</t>
  </si>
  <si>
    <t>2017 05 25</t>
  </si>
  <si>
    <t>Medinės durys su montavimu</t>
  </si>
  <si>
    <t>2017 05 29</t>
  </si>
  <si>
    <t>44221200-7</t>
  </si>
  <si>
    <t>2017 05 30</t>
  </si>
  <si>
    <t>Vandeniniai dažai</t>
  </si>
  <si>
    <t>2017 05 31</t>
  </si>
  <si>
    <t>44812220-3</t>
  </si>
  <si>
    <t>2017 m.birželio mėn. pirkimų sąrašas</t>
  </si>
  <si>
    <t>2017 06 06</t>
  </si>
  <si>
    <t>Mokymo priemonės</t>
  </si>
  <si>
    <t>2017 06 07</t>
  </si>
  <si>
    <t>39162100-6</t>
  </si>
  <si>
    <t>30192700-8</t>
  </si>
  <si>
    <t>2017 06 15</t>
  </si>
  <si>
    <t>Įrankiai</t>
  </si>
  <si>
    <t>44510000-8</t>
  </si>
  <si>
    <t>Obliuotos lentos</t>
  </si>
  <si>
    <t>44191000-5</t>
  </si>
  <si>
    <t>2017 06 29</t>
  </si>
  <si>
    <t>2017 m.liepos mėn. pirkimų sąrašas</t>
  </si>
  <si>
    <t>2017 m.rugpjūčio mėn. pirkimų sąrašas</t>
  </si>
  <si>
    <t>Apsauginiai akiniai</t>
  </si>
  <si>
    <t>2017 08 01</t>
  </si>
  <si>
    <t>33735100-2</t>
  </si>
  <si>
    <t>Grindų ploviklis</t>
  </si>
  <si>
    <t>39831300-9</t>
  </si>
  <si>
    <t>Valymo priemonės</t>
  </si>
  <si>
    <t>39224300-1</t>
  </si>
  <si>
    <t>Alyva</t>
  </si>
  <si>
    <t>09211100-2</t>
  </si>
  <si>
    <t>Dažai, durų stogelis</t>
  </si>
  <si>
    <t>2017 08 09</t>
  </si>
  <si>
    <t>44810000-1  44112110-2</t>
  </si>
  <si>
    <t>Žoliapjovės aptarnavimas</t>
  </si>
  <si>
    <t>2017 08 10</t>
  </si>
  <si>
    <t>45259000-7</t>
  </si>
  <si>
    <t>2017 08 17</t>
  </si>
  <si>
    <t>2017 08 23</t>
  </si>
  <si>
    <t xml:space="preserve">Dažai </t>
  </si>
  <si>
    <t>133,5</t>
  </si>
  <si>
    <t>44810000-1</t>
  </si>
  <si>
    <t>Kompiuteriai</t>
  </si>
  <si>
    <t>2017 08 24</t>
  </si>
  <si>
    <t>Click remelis</t>
  </si>
  <si>
    <t>39298200-9</t>
  </si>
  <si>
    <t>2017 08 25</t>
  </si>
  <si>
    <t>Mokykliniai baldai</t>
  </si>
  <si>
    <t>2017 08 29</t>
  </si>
  <si>
    <t>39160000-1</t>
  </si>
  <si>
    <t>Kėdė</t>
  </si>
  <si>
    <t>2017 08 30</t>
  </si>
  <si>
    <t>Popierius</t>
  </si>
  <si>
    <t>2017 08 31</t>
  </si>
  <si>
    <t>2017 m.rugsėjo mėn. pirkimų sąrašas</t>
  </si>
  <si>
    <t>2017 09 04</t>
  </si>
  <si>
    <t>Toneris</t>
  </si>
  <si>
    <t>3023710-5</t>
  </si>
  <si>
    <t>2017 09 05</t>
  </si>
  <si>
    <t>Klozetas</t>
  </si>
  <si>
    <t>2017 09 06</t>
  </si>
  <si>
    <t>44411700-1</t>
  </si>
  <si>
    <t>Heraldikos reikmenys</t>
  </si>
  <si>
    <t>2017 09 11</t>
  </si>
  <si>
    <t>Fanera</t>
  </si>
  <si>
    <t>44170000-2</t>
  </si>
  <si>
    <t>2017 09 13</t>
  </si>
  <si>
    <t>Žoliapjovės remontas</t>
  </si>
  <si>
    <t>2017 09 14</t>
  </si>
  <si>
    <t>50000000-5</t>
  </si>
  <si>
    <t>Dirvožemio laboratorija</t>
  </si>
  <si>
    <t>2017 09 15</t>
  </si>
  <si>
    <t>Plakatai</t>
  </si>
  <si>
    <t>2017 09 18</t>
  </si>
  <si>
    <t>2017 09 22</t>
  </si>
  <si>
    <t>2017 09 25</t>
  </si>
  <si>
    <t>31532920-9</t>
  </si>
  <si>
    <t>2017 09 26</t>
  </si>
  <si>
    <t>Priekabos nuoma</t>
  </si>
  <si>
    <t>2017 09 30</t>
  </si>
  <si>
    <t>45500000-2</t>
  </si>
  <si>
    <t>20167 m.spalio mėn. pirkimų sąrašas</t>
  </si>
  <si>
    <t>2017 10 03</t>
  </si>
  <si>
    <t>33761000-2</t>
  </si>
  <si>
    <t>Spynų detalės</t>
  </si>
  <si>
    <t>2017 10 04</t>
  </si>
  <si>
    <t>44522000-5</t>
  </si>
  <si>
    <t>Detalių pjaustymas</t>
  </si>
  <si>
    <t>50950000-8</t>
  </si>
  <si>
    <t>2017 10 10</t>
  </si>
  <si>
    <t>Galvučių rinkinys</t>
  </si>
  <si>
    <t>44511000-5</t>
  </si>
  <si>
    <t>2017 10 18</t>
  </si>
  <si>
    <t>Šiukšliadėžės</t>
  </si>
  <si>
    <t>2017 10 20</t>
  </si>
  <si>
    <t>39224340-3</t>
  </si>
  <si>
    <t>Klaviatūra ir pelė</t>
  </si>
  <si>
    <t>2017 10 23</t>
  </si>
  <si>
    <t>30237000-9</t>
  </si>
  <si>
    <t>2017 10 24</t>
  </si>
  <si>
    <t>2017 10 25</t>
  </si>
  <si>
    <t>2017 m.gruodžio mėn. pirkimų sąrašas</t>
  </si>
  <si>
    <t>Įrankių nuoma</t>
  </si>
  <si>
    <t>2017 12 02</t>
  </si>
  <si>
    <t>2017 m.lapkričio mėn. pirkimų sąrašas</t>
  </si>
  <si>
    <t>Difuzinė plėvelė</t>
  </si>
  <si>
    <t>2017 11 30</t>
  </si>
  <si>
    <t>39563000-6</t>
  </si>
  <si>
    <t>Rozėtės</t>
  </si>
  <si>
    <t>31730000-2</t>
  </si>
  <si>
    <t>USB laidai</t>
  </si>
  <si>
    <t>Kasėčių pildymas</t>
  </si>
  <si>
    <t>2017 11 29</t>
  </si>
  <si>
    <t>Knygos</t>
  </si>
  <si>
    <t>2017 11 27</t>
  </si>
  <si>
    <t>2017 11 24</t>
  </si>
  <si>
    <t>2017 11 21</t>
  </si>
  <si>
    <t>2017 11 22</t>
  </si>
  <si>
    <t>Skaitmeninė kamera</t>
  </si>
  <si>
    <t>2017 11 20</t>
  </si>
  <si>
    <t>38651600-9</t>
  </si>
  <si>
    <t>Sofa lova</t>
  </si>
  <si>
    <t>2017 11 16</t>
  </si>
  <si>
    <t>39100000-3</t>
  </si>
  <si>
    <t>Gatvės šviestuvas</t>
  </si>
  <si>
    <t>2017 11 15</t>
  </si>
  <si>
    <t>31521000-4</t>
  </si>
  <si>
    <t>2017 11 14</t>
  </si>
  <si>
    <t>2017 11 09</t>
  </si>
  <si>
    <t>4529000-7</t>
  </si>
  <si>
    <t>2017 10 27</t>
  </si>
  <si>
    <t>Stalo teniso rakėtės</t>
  </si>
  <si>
    <t>2017 10 28</t>
  </si>
  <si>
    <t>37461520-8</t>
  </si>
  <si>
    <t>2017 10 30</t>
  </si>
  <si>
    <t>Transporto paslaugos</t>
  </si>
  <si>
    <t>22110000-4</t>
  </si>
  <si>
    <t>2017 10 17</t>
  </si>
  <si>
    <t>2017 10 11</t>
  </si>
  <si>
    <t>Kpoijavimo aparatas</t>
  </si>
  <si>
    <t>30121000-3</t>
  </si>
  <si>
    <t>Juodas</t>
  </si>
  <si>
    <t>2017 10 05</t>
  </si>
  <si>
    <t>33690000-3</t>
  </si>
  <si>
    <t>15842300-5</t>
  </si>
  <si>
    <t>Mokymo reikmenys</t>
  </si>
  <si>
    <t>2017 09 29</t>
  </si>
  <si>
    <t>Skelbimo paskelbimas</t>
  </si>
  <si>
    <t>2017 09 20</t>
  </si>
  <si>
    <t>64111000-7</t>
  </si>
  <si>
    <t>Gimnastikos kilimėlis</t>
  </si>
  <si>
    <t>Duomenų registracija</t>
  </si>
  <si>
    <t>LR darbo kodeksas</t>
  </si>
  <si>
    <t>2017 08 18</t>
  </si>
  <si>
    <t>Patalinė</t>
  </si>
  <si>
    <t>Floristikos prekės</t>
  </si>
  <si>
    <t>2017 06 21</t>
  </si>
  <si>
    <t>39293200-4</t>
  </si>
  <si>
    <t>Pašto siunta</t>
  </si>
  <si>
    <t>2017 05 10</t>
  </si>
  <si>
    <t>64113000-1</t>
  </si>
  <si>
    <t>Audinys</t>
  </si>
  <si>
    <t>2017 05 12</t>
  </si>
  <si>
    <t>19210000-1</t>
  </si>
  <si>
    <t>Popierius diplomams</t>
  </si>
  <si>
    <t>30197600-2</t>
  </si>
  <si>
    <t>2017 05 27</t>
  </si>
  <si>
    <t>2017 04 10</t>
  </si>
  <si>
    <t>2017 04 12</t>
  </si>
  <si>
    <t>2017 04 13</t>
  </si>
  <si>
    <t>Sgmentinė tvora</t>
  </si>
  <si>
    <t>2017 04 17</t>
  </si>
  <si>
    <t xml:space="preserve">125.3.2. </t>
  </si>
  <si>
    <t>2017 04 27</t>
  </si>
  <si>
    <t>2017 04 28</t>
  </si>
  <si>
    <t>2017 03 02</t>
  </si>
  <si>
    <t>2017 03 07</t>
  </si>
  <si>
    <t>2017 03 10</t>
  </si>
  <si>
    <t>Vaistai</t>
  </si>
  <si>
    <t>2017 03 23</t>
  </si>
  <si>
    <t>Antspaudai</t>
  </si>
  <si>
    <t>30192151-4</t>
  </si>
  <si>
    <t>Sportiniai apdovanojimai</t>
  </si>
  <si>
    <t>18512200-3</t>
  </si>
  <si>
    <t>2017 02 13</t>
  </si>
  <si>
    <t>Marškinėliai</t>
  </si>
  <si>
    <t>18330000-1</t>
  </si>
  <si>
    <t>Molis</t>
  </si>
  <si>
    <t>2017 02 22</t>
  </si>
  <si>
    <t>Floristinės prekės</t>
  </si>
  <si>
    <t>2017 02 25</t>
  </si>
  <si>
    <t>2017 02 27</t>
  </si>
  <si>
    <t>2017 02 28</t>
  </si>
  <si>
    <t>Taurės</t>
  </si>
  <si>
    <t>18530000-3</t>
  </si>
  <si>
    <t>Paslaugų pirkimų sk.</t>
  </si>
  <si>
    <t>Darbų pirkių sk.</t>
  </si>
  <si>
    <t>2017 12 06</t>
  </si>
  <si>
    <t>30199000-0</t>
  </si>
  <si>
    <t>Kalėdinė eglutė</t>
  </si>
  <si>
    <t>39298910-9</t>
  </si>
  <si>
    <t>2017 12 04</t>
  </si>
  <si>
    <t>Vandentiekio remontas</t>
  </si>
  <si>
    <t>45332200-5</t>
  </si>
  <si>
    <t>2017 12 08</t>
  </si>
  <si>
    <t>Parapeto remontas</t>
  </si>
  <si>
    <t>2017 12 12</t>
  </si>
  <si>
    <t>45261213-0</t>
  </si>
  <si>
    <t>2017 12 13</t>
  </si>
  <si>
    <t>Plėvelė</t>
  </si>
  <si>
    <t>2017 12 14</t>
  </si>
  <si>
    <t>44176000-4</t>
  </si>
  <si>
    <t>Telefono stotelė</t>
  </si>
  <si>
    <t>2017 12 15</t>
  </si>
  <si>
    <t>32550000-3</t>
  </si>
  <si>
    <t>Girliandos</t>
  </si>
  <si>
    <t>2017 12 19</t>
  </si>
  <si>
    <t>31522000-1</t>
  </si>
  <si>
    <t>Įnžnierinių sistemų priežiūros paslaugos</t>
  </si>
  <si>
    <t>2017 12 28</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</si>
</sst>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8.5"/>
      <color rgb="FF000000"/>
      <name val="Verdana"/>
      <family val="2"/>
      <charset val="186"/>
    </font>
    <font>
      <sz val="10"/>
      <color theme="1"/>
      <name val="Arial"/>
      <family val="2"/>
      <charset val="186"/>
    </font>
    <font>
      <b/>
      <i/>
      <sz val="12"/>
      <color theme="1"/>
      <name val="Times New Roman"/>
      <family val="1"/>
      <charset val="186"/>
    </font>
    <font>
      <sz val="11"/>
      <color theme="1"/>
      <name val="Times New Roman"/>
      <family val="1"/>
      <charset val="186"/>
    </font>
    <font>
      <sz val="8.5"/>
      <color rgb="FF000000"/>
      <name val="Times New Roman"/>
      <family val="1"/>
      <charset val="186"/>
    </font>
    <font>
      <b/>
      <sz val="10"/>
      <color theme="1"/>
      <name val="Times New Roman"/>
      <family val="1"/>
      <charset val="186"/>
    </font>
    <font>
      <b/>
      <sz val="8.5"/>
      <color rgb="FF000000"/>
      <name val="Times New Roman"/>
      <family val="1"/>
      <charset val="186"/>
    </font>
    <font>
      <b/>
      <sz val="10"/>
      <color rgb="FF000000"/>
      <name val="Times New Roman"/>
      <family val="1"/>
      <charset val="186"/>
    </font>
    <font>
      <sz val="10"/>
      <color rgb="FF000000"/>
      <name val="Times New Roman"/>
      <family val="1"/>
      <charset val="186"/>
    </font>
    <font>
      <sz val="8.5"/>
      <color theme="1"/>
      <name val="Times New Roman"/>
      <family val="1"/>
      <charset val="186"/>
    </font>
    <font>
      <b/>
      <sz val="8.5"/>
      <color theme="1"/>
      <name val="Times New Roman"/>
      <family val="1"/>
      <charset val="186"/>
    </font>
    <font>
      <b/>
      <sz val="9"/>
      <color theme="1"/>
      <name val="Times New Roman"/>
      <family val="1"/>
      <charset val="186"/>
    </font>
    <font>
      <sz val="10"/>
      <color theme="1"/>
      <name val="Calibri"/>
      <family val="2"/>
      <scheme val="minor"/>
    </font>
    <font>
      <b/>
      <sz val="12"/>
      <color rgb="FFFF0000"/>
      <name val="Times New Roman"/>
      <family val="1"/>
      <charset val="186"/>
    </font>
    <font>
      <b/>
      <sz val="10"/>
      <color rgb="FF00B050"/>
      <name val="Times New Roman"/>
      <family val="1"/>
      <charset val="186"/>
    </font>
    <font>
      <sz val="11"/>
      <color rgb="FF00B050"/>
      <name val="Calibri"/>
      <family val="2"/>
      <scheme val="minor"/>
    </font>
    <font>
      <sz val="12"/>
      <color rgb="FF00B050"/>
      <name val="Times New Roman"/>
      <family val="1"/>
      <charset val="186"/>
    </font>
    <font>
      <b/>
      <sz val="12"/>
      <color rgb="FF00B050"/>
      <name val="Times New Roman"/>
      <family val="1"/>
      <charset val="186"/>
    </font>
    <font>
      <b/>
      <sz val="8.5"/>
      <color rgb="FF00B050"/>
      <name val="Times New Roman"/>
      <family val="1"/>
      <charset val="186"/>
    </font>
    <font>
      <b/>
      <sz val="10"/>
      <color theme="1"/>
      <name val="Calibri"/>
      <family val="2"/>
      <scheme val="minor"/>
    </font>
    <font>
      <b/>
      <sz val="10"/>
      <color theme="1"/>
      <name val="Arial"/>
      <family val="2"/>
      <charset val="186"/>
    </font>
    <font>
      <b/>
      <sz val="8"/>
      <color theme="1"/>
      <name val="Calibri"/>
      <family val="2"/>
      <scheme val="minor"/>
    </font>
    <font>
      <b/>
      <sz val="8"/>
      <color rgb="FF000000"/>
      <name val="Times New Roman"/>
      <family val="1"/>
      <charset val="186"/>
    </font>
    <font>
      <b/>
      <sz val="8"/>
      <color rgb="FF00B050"/>
      <name val="Times New Roman"/>
      <family val="1"/>
      <charset val="186"/>
    </font>
    <font>
      <b/>
      <sz val="8"/>
      <color theme="1"/>
      <name val="Times New Roman"/>
      <family val="1"/>
      <charset val="186"/>
    </font>
    <font>
      <b/>
      <sz val="8"/>
      <color theme="1"/>
      <name val="Arial"/>
      <family val="2"/>
      <charset val="186"/>
    </font>
    <font>
      <b/>
      <sz val="9"/>
      <color rgb="FF000000"/>
      <name val="Times New Roman"/>
      <family val="1"/>
      <charset val="186"/>
    </font>
    <font>
      <sz val="10"/>
      <color theme="1"/>
      <name val="Times New Roman"/>
      <family val="1"/>
      <charset val="186"/>
    </font>
    <font>
      <sz val="10"/>
      <color rgb="FF00B050"/>
      <name val="Calibri"/>
      <family val="2"/>
      <scheme val="minor"/>
    </font>
    <font>
      <sz val="10"/>
      <color rgb="FF00B050"/>
      <name val="Times New Roman"/>
      <family val="1"/>
      <charset val="186"/>
    </font>
    <font>
      <b/>
      <sz val="10"/>
      <color rgb="FF00B050"/>
      <name val="Calibri"/>
      <family val="2"/>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63">
    <xf numFmtId="0" fontId="0" fillId="0" borderId="0" xfId="0"/>
    <xf numFmtId="0" fontId="1" fillId="0" borderId="0" xfId="0" applyFont="1"/>
    <xf numFmtId="0" fontId="2" fillId="0" borderId="0" xfId="0" applyFont="1" applyAlignment="1"/>
    <xf numFmtId="0" fontId="2" fillId="0" borderId="0" xfId="0" applyFont="1" applyAlignment="1">
      <alignment horizont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49" fontId="2" fillId="0" borderId="1" xfId="0" applyNumberFormat="1" applyFont="1" applyBorder="1" applyAlignment="1">
      <alignment horizontal="center" vertical="top" wrapText="1"/>
    </xf>
    <xf numFmtId="0" fontId="4" fillId="0" borderId="4" xfId="0" applyFont="1" applyBorder="1" applyAlignment="1">
      <alignment horizontal="center" vertical="top" wrapText="1"/>
    </xf>
    <xf numFmtId="0" fontId="1" fillId="0" borderId="1"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xf>
    <xf numFmtId="0" fontId="1" fillId="0" borderId="3" xfId="0" applyFont="1" applyBorder="1" applyAlignment="1">
      <alignment vertical="top" wrapText="1"/>
    </xf>
    <xf numFmtId="0" fontId="2" fillId="0" borderId="3" xfId="0" applyFont="1" applyBorder="1" applyAlignment="1">
      <alignment vertical="top"/>
    </xf>
    <xf numFmtId="49" fontId="2" fillId="0" borderId="3" xfId="0" applyNumberFormat="1" applyFont="1" applyBorder="1" applyAlignment="1">
      <alignment horizontal="center" vertical="top" wrapText="1"/>
    </xf>
    <xf numFmtId="0" fontId="5" fillId="0" borderId="3" xfId="0" applyFont="1" applyBorder="1" applyAlignment="1">
      <alignment vertical="top"/>
    </xf>
    <xf numFmtId="0" fontId="1" fillId="0" borderId="4" xfId="0" applyFont="1" applyBorder="1" applyAlignment="1">
      <alignment horizontal="center" vertical="top" wrapText="1"/>
    </xf>
    <xf numFmtId="0" fontId="1" fillId="0" borderId="0" xfId="0" applyFont="1" applyAlignment="1">
      <alignment wrapText="1"/>
    </xf>
    <xf numFmtId="0" fontId="5" fillId="0" borderId="0" xfId="0" applyFont="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Border="1"/>
    <xf numFmtId="0" fontId="2" fillId="0" borderId="0" xfId="0" applyFont="1" applyBorder="1" applyAlignment="1">
      <alignment horizontal="center" vertical="top"/>
    </xf>
    <xf numFmtId="49" fontId="2" fillId="0" borderId="0" xfId="0" applyNumberFormat="1" applyFont="1" applyBorder="1" applyAlignment="1">
      <alignment horizontal="center" vertical="top" wrapText="1"/>
    </xf>
    <xf numFmtId="0" fontId="5" fillId="0" borderId="0" xfId="0" applyFont="1" applyBorder="1" applyAlignment="1">
      <alignment vertical="top"/>
    </xf>
    <xf numFmtId="0" fontId="0" fillId="0" borderId="6" xfId="0" applyBorder="1" applyAlignment="1">
      <alignment horizontal="center" vertical="center"/>
    </xf>
    <xf numFmtId="0" fontId="0" fillId="0" borderId="6" xfId="0" applyBorder="1" applyAlignment="1">
      <alignment wrapText="1"/>
    </xf>
    <xf numFmtId="0" fontId="0" fillId="0" borderId="6" xfId="0" applyBorder="1"/>
    <xf numFmtId="0" fontId="0" fillId="0" borderId="6" xfId="0" applyFill="1" applyBorder="1" applyAlignment="1">
      <alignment horizontal="center" vertical="center"/>
    </xf>
    <xf numFmtId="0" fontId="2" fillId="0" borderId="0" xfId="0" applyFont="1" applyAlignment="1">
      <alignment horizontal="center"/>
    </xf>
    <xf numFmtId="0" fontId="0" fillId="0" borderId="6" xfId="0" applyFill="1" applyBorder="1" applyAlignment="1">
      <alignment horizontal="center" vertical="center" wrapText="1"/>
    </xf>
    <xf numFmtId="0" fontId="0" fillId="0" borderId="6" xfId="0" applyFill="1" applyBorder="1"/>
    <xf numFmtId="0" fontId="1" fillId="0" borderId="1" xfId="0" applyFont="1" applyBorder="1" applyAlignment="1">
      <alignment horizontal="center" vertical="top" wrapText="1"/>
    </xf>
    <xf numFmtId="0" fontId="3" fillId="0" borderId="7" xfId="0" applyFont="1" applyBorder="1" applyAlignment="1">
      <alignment horizontal="center" vertical="top" wrapText="1"/>
    </xf>
    <xf numFmtId="0" fontId="1" fillId="0" borderId="0" xfId="0" applyFont="1" applyBorder="1" applyAlignment="1">
      <alignment vertical="center"/>
    </xf>
    <xf numFmtId="0" fontId="1" fillId="0" borderId="0" xfId="0" applyFont="1" applyAlignment="1"/>
    <xf numFmtId="0" fontId="1" fillId="0" borderId="0" xfId="0" applyFont="1" applyAlignment="1">
      <alignment vertical="center" wrapText="1"/>
    </xf>
    <xf numFmtId="0" fontId="2" fillId="0" borderId="9" xfId="0" applyFont="1" applyBorder="1" applyAlignment="1">
      <alignment vertical="top" wrapText="1"/>
    </xf>
    <xf numFmtId="0" fontId="0" fillId="0" borderId="8" xfId="0" applyBorder="1"/>
    <xf numFmtId="0" fontId="2" fillId="0" borderId="0" xfId="0" applyFont="1" applyAlignment="1">
      <alignment horizontal="center" vertical="center"/>
    </xf>
    <xf numFmtId="0" fontId="2" fillId="0" borderId="3"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horizontal="center" vertical="top" wrapText="1"/>
    </xf>
    <xf numFmtId="0" fontId="3" fillId="0" borderId="0" xfId="0" applyFont="1"/>
    <xf numFmtId="0" fontId="2" fillId="0" borderId="0" xfId="0" applyFont="1" applyAlignment="1">
      <alignment horizontal="center"/>
    </xf>
    <xf numFmtId="0" fontId="1" fillId="0" borderId="0" xfId="0" applyFont="1" applyAlignment="1">
      <alignment horizontal="center"/>
    </xf>
    <xf numFmtId="0" fontId="0" fillId="0" borderId="6" xfId="0" applyFont="1" applyBorder="1"/>
    <xf numFmtId="0" fontId="1" fillId="0" borderId="6" xfId="0" applyFont="1" applyBorder="1" applyAlignment="1">
      <alignment vertical="top" wrapText="1"/>
    </xf>
    <xf numFmtId="0" fontId="7" fillId="0" borderId="6" xfId="0" applyFont="1" applyBorder="1" applyAlignment="1">
      <alignment horizontal="center" vertical="center"/>
    </xf>
    <xf numFmtId="0" fontId="1" fillId="0" borderId="6" xfId="0" applyFont="1" applyBorder="1" applyAlignment="1">
      <alignment horizontal="center" vertical="top" wrapText="1"/>
    </xf>
    <xf numFmtId="0" fontId="1" fillId="0" borderId="6" xfId="0" applyFont="1" applyBorder="1" applyAlignment="1">
      <alignment vertical="top"/>
    </xf>
    <xf numFmtId="49" fontId="1" fillId="0" borderId="6" xfId="0" applyNumberFormat="1" applyFont="1" applyBorder="1" applyAlignment="1">
      <alignment horizontal="center" vertical="top" wrapText="1"/>
    </xf>
    <xf numFmtId="0" fontId="5" fillId="0" borderId="6" xfId="0" applyFont="1" applyBorder="1" applyAlignment="1">
      <alignment vertical="top"/>
    </xf>
    <xf numFmtId="0" fontId="2" fillId="0" borderId="6" xfId="0" applyFont="1" applyBorder="1" applyAlignment="1">
      <alignment horizontal="center" vertical="top" wrapText="1"/>
    </xf>
    <xf numFmtId="0" fontId="2" fillId="0" borderId="6" xfId="0" applyFont="1" applyBorder="1" applyAlignment="1">
      <alignment vertical="top"/>
    </xf>
    <xf numFmtId="49" fontId="2" fillId="0" borderId="6" xfId="0" applyNumberFormat="1" applyFont="1" applyBorder="1" applyAlignment="1">
      <alignment horizontal="center" vertical="top" wrapText="1"/>
    </xf>
    <xf numFmtId="0" fontId="3" fillId="0" borderId="7"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49" fontId="7" fillId="0" borderId="0" xfId="0" applyNumberFormat="1" applyFont="1" applyAlignment="1">
      <alignment horizontal="center" vertical="center"/>
    </xf>
    <xf numFmtId="0" fontId="0" fillId="0" borderId="0" xfId="0" applyAlignment="1"/>
    <xf numFmtId="0" fontId="3" fillId="0" borderId="7" xfId="0" applyFont="1" applyBorder="1" applyAlignment="1">
      <alignment vertical="top" wrapText="1"/>
    </xf>
    <xf numFmtId="0" fontId="13" fillId="0" borderId="6" xfId="0" applyFont="1" applyBorder="1" applyAlignment="1">
      <alignment vertical="top" wrapText="1"/>
    </xf>
    <xf numFmtId="0" fontId="13" fillId="0" borderId="6" xfId="0" applyFont="1" applyBorder="1" applyAlignment="1">
      <alignment vertical="top"/>
    </xf>
    <xf numFmtId="0" fontId="9" fillId="0" borderId="6" xfId="0" applyFont="1" applyBorder="1" applyAlignment="1">
      <alignment horizontal="center" vertical="center" wrapText="1"/>
    </xf>
    <xf numFmtId="49" fontId="9" fillId="0" borderId="6" xfId="0" applyNumberFormat="1" applyFont="1" applyBorder="1" applyAlignment="1">
      <alignment vertical="top" wrapText="1"/>
    </xf>
    <xf numFmtId="0" fontId="9" fillId="0" borderId="6" xfId="0" applyFont="1" applyBorder="1" applyAlignment="1">
      <alignment vertical="top" wrapText="1"/>
    </xf>
    <xf numFmtId="0" fontId="12" fillId="0" borderId="6" xfId="0" applyFont="1" applyBorder="1" applyAlignment="1">
      <alignment vertical="top" wrapText="1"/>
    </xf>
    <xf numFmtId="0" fontId="8" fillId="0" borderId="6" xfId="0" applyFont="1" applyBorder="1" applyAlignment="1">
      <alignment horizontal="center" vertical="top" wrapText="1"/>
    </xf>
    <xf numFmtId="49" fontId="9" fillId="0" borderId="6" xfId="0" applyNumberFormat="1" applyFont="1" applyBorder="1" applyAlignment="1">
      <alignment horizontal="center" vertical="top" wrapText="1"/>
    </xf>
    <xf numFmtId="0" fontId="9" fillId="0" borderId="6" xfId="0" applyFont="1" applyBorder="1" applyAlignment="1">
      <alignment horizontal="center" vertical="top" wrapText="1"/>
    </xf>
    <xf numFmtId="0" fontId="13" fillId="0" borderId="6" xfId="0" applyFont="1" applyBorder="1" applyAlignment="1">
      <alignment horizontal="center" vertical="top" wrapText="1"/>
    </xf>
    <xf numFmtId="0" fontId="1" fillId="0" borderId="10" xfId="0" applyFont="1" applyBorder="1" applyAlignment="1">
      <alignment vertical="top" wrapText="1"/>
    </xf>
    <xf numFmtId="0" fontId="13" fillId="0" borderId="10" xfId="0" applyFont="1" applyBorder="1" applyAlignment="1">
      <alignment vertical="top" wrapText="1"/>
    </xf>
    <xf numFmtId="0" fontId="9" fillId="0" borderId="10" xfId="0" applyFont="1" applyBorder="1" applyAlignment="1">
      <alignment horizontal="center" vertical="center" wrapText="1"/>
    </xf>
    <xf numFmtId="49" fontId="9" fillId="0" borderId="10" xfId="0" applyNumberFormat="1" applyFont="1" applyBorder="1" applyAlignment="1">
      <alignment vertical="top" wrapText="1"/>
    </xf>
    <xf numFmtId="0" fontId="9" fillId="0" borderId="10" xfId="0" applyFont="1" applyBorder="1" applyAlignment="1">
      <alignment vertical="top" wrapText="1"/>
    </xf>
    <xf numFmtId="0" fontId="12" fillId="0" borderId="10" xfId="0" applyFont="1" applyBorder="1" applyAlignment="1">
      <alignment vertical="top" wrapText="1"/>
    </xf>
    <xf numFmtId="49" fontId="9" fillId="0" borderId="10" xfId="0" applyNumberFormat="1" applyFont="1" applyBorder="1" applyAlignment="1">
      <alignment horizontal="center" vertical="top" wrapText="1"/>
    </xf>
    <xf numFmtId="0" fontId="9" fillId="0" borderId="10" xfId="0" applyFont="1" applyBorder="1" applyAlignment="1">
      <alignment horizontal="center" vertical="top" wrapText="1"/>
    </xf>
    <xf numFmtId="0" fontId="3" fillId="0" borderId="5" xfId="0" applyFont="1" applyBorder="1" applyAlignment="1">
      <alignment horizontal="center" vertical="center" wrapText="1"/>
    </xf>
    <xf numFmtId="0" fontId="16" fillId="0" borderId="6" xfId="0" applyFont="1" applyBorder="1" applyAlignment="1">
      <alignment vertical="center"/>
    </xf>
    <xf numFmtId="0" fontId="4" fillId="0" borderId="6" xfId="0" applyFont="1" applyBorder="1" applyAlignment="1">
      <alignment horizontal="center" vertical="top" wrapText="1"/>
    </xf>
    <xf numFmtId="0" fontId="3" fillId="0" borderId="6" xfId="0" applyFont="1" applyBorder="1" applyAlignment="1">
      <alignment horizontal="center" vertical="top" wrapText="1"/>
    </xf>
    <xf numFmtId="0" fontId="1" fillId="0" borderId="4" xfId="0" applyFont="1" applyBorder="1" applyAlignment="1">
      <alignment vertical="top" wrapText="1"/>
    </xf>
    <xf numFmtId="0" fontId="4" fillId="0" borderId="12" xfId="0" applyFont="1" applyBorder="1" applyAlignment="1">
      <alignment horizontal="center" vertical="top" wrapText="1"/>
    </xf>
    <xf numFmtId="0" fontId="1" fillId="0" borderId="6" xfId="0" applyFont="1" applyBorder="1" applyAlignment="1">
      <alignment horizontal="center" vertical="center" wrapText="1"/>
    </xf>
    <xf numFmtId="0" fontId="13" fillId="0" borderId="6" xfId="0" applyFont="1" applyBorder="1" applyAlignment="1">
      <alignment vertical="center" wrapText="1"/>
    </xf>
    <xf numFmtId="0" fontId="2" fillId="0" borderId="6" xfId="0" applyFont="1" applyBorder="1" applyAlignment="1">
      <alignment vertical="top" wrapText="1"/>
    </xf>
    <xf numFmtId="0" fontId="17" fillId="0" borderId="6" xfId="0" applyFont="1" applyBorder="1" applyAlignment="1">
      <alignment horizontal="center" vertical="top" wrapText="1"/>
    </xf>
    <xf numFmtId="0" fontId="3" fillId="0" borderId="12" xfId="0" applyFont="1" applyBorder="1" applyAlignment="1">
      <alignment horizontal="center" vertical="top" wrapText="1"/>
    </xf>
    <xf numFmtId="0" fontId="1" fillId="0" borderId="12" xfId="0" applyFont="1" applyBorder="1" applyAlignment="1">
      <alignment horizontal="center" vertical="top" wrapText="1"/>
    </xf>
    <xf numFmtId="0" fontId="2" fillId="0" borderId="12" xfId="0" applyFont="1" applyBorder="1" applyAlignment="1">
      <alignment horizontal="center" vertical="top" wrapText="1"/>
    </xf>
    <xf numFmtId="49" fontId="2" fillId="0" borderId="12" xfId="0" applyNumberFormat="1" applyFont="1" applyBorder="1" applyAlignment="1">
      <alignment horizontal="center" vertical="top" wrapText="1"/>
    </xf>
    <xf numFmtId="0" fontId="2" fillId="0" borderId="10"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wrapText="1"/>
    </xf>
    <xf numFmtId="0" fontId="4" fillId="0" borderId="2" xfId="0" applyFont="1" applyBorder="1" applyAlignment="1">
      <alignment horizontal="center" vertical="top"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xf>
    <xf numFmtId="0" fontId="20" fillId="0" borderId="6" xfId="0" applyFont="1" applyBorder="1" applyAlignment="1">
      <alignment horizontal="center" vertical="center"/>
    </xf>
    <xf numFmtId="0" fontId="21" fillId="0" borderId="6" xfId="0" applyFont="1" applyBorder="1" applyAlignment="1">
      <alignment horizontal="center" vertical="top" wrapText="1"/>
    </xf>
    <xf numFmtId="0" fontId="18" fillId="0" borderId="10" xfId="0" applyFont="1" applyBorder="1" applyAlignment="1">
      <alignment horizontal="center" vertical="center" wrapText="1"/>
    </xf>
    <xf numFmtId="0" fontId="21" fillId="0" borderId="3" xfId="0" applyFont="1" applyBorder="1" applyAlignment="1">
      <alignment vertical="top" wrapText="1"/>
    </xf>
    <xf numFmtId="0" fontId="21" fillId="0" borderId="4" xfId="0" applyFont="1" applyBorder="1" applyAlignment="1">
      <alignment horizontal="center" vertical="top" wrapText="1"/>
    </xf>
    <xf numFmtId="0" fontId="16" fillId="0" borderId="6" xfId="0" applyFont="1" applyBorder="1" applyAlignment="1">
      <alignment horizontal="center" vertical="center"/>
    </xf>
    <xf numFmtId="0" fontId="23" fillId="0" borderId="6" xfId="0" applyFont="1" applyBorder="1" applyAlignment="1">
      <alignment horizontal="center" vertical="center"/>
    </xf>
    <xf numFmtId="0" fontId="10" fillId="0" borderId="6" xfId="0" applyFont="1" applyBorder="1" applyAlignment="1">
      <alignment horizontal="center" vertical="center" wrapText="1"/>
    </xf>
    <xf numFmtId="0" fontId="22"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24" fillId="0" borderId="6" xfId="0" applyFont="1" applyBorder="1" applyAlignment="1">
      <alignment horizontal="center" vertical="center"/>
    </xf>
    <xf numFmtId="0" fontId="25" fillId="0" borderId="6" xfId="0" applyFont="1" applyBorder="1" applyAlignment="1">
      <alignment horizontal="center" vertical="center"/>
    </xf>
    <xf numFmtId="0" fontId="26" fillId="0" borderId="6" xfId="0" applyFont="1" applyBorder="1" applyAlignment="1">
      <alignment horizontal="center" vertical="center" wrapText="1"/>
    </xf>
    <xf numFmtId="0" fontId="27" fillId="0" borderId="6" xfId="0" applyFont="1" applyBorder="1" applyAlignment="1">
      <alignment horizontal="center" vertical="center"/>
    </xf>
    <xf numFmtId="49" fontId="28"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9" fillId="0" borderId="6" xfId="0" applyFont="1" applyBorder="1" applyAlignment="1">
      <alignment horizontal="center" vertical="center"/>
    </xf>
    <xf numFmtId="49" fontId="9" fillId="0" borderId="6" xfId="0" applyNumberFormat="1" applyFont="1" applyBorder="1" applyAlignment="1">
      <alignment vertical="center" wrapText="1"/>
    </xf>
    <xf numFmtId="0" fontId="9" fillId="0" borderId="6" xfId="0" applyFont="1" applyBorder="1" applyAlignment="1">
      <alignment vertical="center" wrapText="1"/>
    </xf>
    <xf numFmtId="0" fontId="12" fillId="0" borderId="6" xfId="0" applyFont="1" applyBorder="1" applyAlignment="1">
      <alignment horizontal="center" vertical="center" wrapText="1"/>
    </xf>
    <xf numFmtId="0" fontId="14" fillId="0" borderId="6" xfId="0" applyFont="1" applyBorder="1" applyAlignment="1">
      <alignment horizontal="center" vertical="center"/>
    </xf>
    <xf numFmtId="0" fontId="30" fillId="0" borderId="6" xfId="0" applyFont="1" applyBorder="1" applyAlignment="1">
      <alignment horizontal="center" vertical="center" wrapText="1"/>
    </xf>
    <xf numFmtId="0" fontId="15" fillId="0" borderId="6" xfId="0" applyFont="1" applyBorder="1" applyAlignment="1">
      <alignment horizontal="center" vertical="center"/>
    </xf>
    <xf numFmtId="0" fontId="9" fillId="0" borderId="6" xfId="0" applyFont="1" applyBorder="1" applyAlignment="1">
      <alignment horizontal="center" vertical="center"/>
    </xf>
    <xf numFmtId="0" fontId="16" fillId="0" borderId="0" xfId="0" applyFont="1"/>
    <xf numFmtId="0" fontId="9" fillId="0" borderId="0" xfId="0" applyFont="1" applyAlignment="1"/>
    <xf numFmtId="0" fontId="9" fillId="0" borderId="7" xfId="0" applyFont="1" applyBorder="1" applyAlignment="1">
      <alignment horizontal="center" vertical="top" wrapText="1"/>
    </xf>
    <xf numFmtId="0" fontId="31" fillId="0" borderId="6" xfId="0" applyFont="1" applyBorder="1" applyAlignment="1">
      <alignment vertical="top"/>
    </xf>
    <xf numFmtId="0" fontId="18" fillId="0" borderId="6" xfId="0" applyFont="1" applyBorder="1" applyAlignment="1">
      <alignment horizontal="center" vertical="center"/>
    </xf>
    <xf numFmtId="0" fontId="11" fillId="0" borderId="10" xfId="0" applyFont="1" applyBorder="1" applyAlignment="1">
      <alignment horizontal="center" vertical="center" wrapText="1"/>
    </xf>
    <xf numFmtId="49" fontId="9" fillId="0" borderId="10" xfId="0" applyNumberFormat="1" applyFont="1" applyBorder="1" applyAlignment="1">
      <alignment horizontal="center" vertical="center" wrapText="1"/>
    </xf>
    <xf numFmtId="0" fontId="9" fillId="0" borderId="6" xfId="0" applyFont="1" applyBorder="1" applyAlignment="1">
      <alignment vertical="center"/>
    </xf>
    <xf numFmtId="0" fontId="24" fillId="0" borderId="6" xfId="0" applyFont="1" applyBorder="1" applyAlignment="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3" fillId="0" borderId="6" xfId="0" applyFont="1" applyBorder="1" applyAlignment="1">
      <alignment horizontal="center" vertical="center" wrapText="1"/>
    </xf>
    <xf numFmtId="0" fontId="18" fillId="0" borderId="10" xfId="0" applyFont="1" applyBorder="1" applyAlignment="1">
      <alignment horizontal="center" vertical="center"/>
    </xf>
    <xf numFmtId="0" fontId="23" fillId="0" borderId="6" xfId="0" applyFont="1" applyBorder="1" applyAlignment="1">
      <alignment vertical="center"/>
    </xf>
    <xf numFmtId="0" fontId="11" fillId="0" borderId="6" xfId="0" applyFont="1" applyBorder="1" applyAlignment="1">
      <alignment vertical="center" wrapText="1"/>
    </xf>
    <xf numFmtId="0" fontId="16"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5" fillId="0" borderId="6" xfId="0" applyFont="1" applyBorder="1" applyAlignment="1">
      <alignment horizontal="center" vertical="center"/>
    </xf>
    <xf numFmtId="49" fontId="31" fillId="0" borderId="6" xfId="0" applyNumberFormat="1" applyFont="1" applyBorder="1" applyAlignment="1">
      <alignment horizontal="center" vertical="center" wrapText="1"/>
    </xf>
    <xf numFmtId="0" fontId="32" fillId="0" borderId="6" xfId="0" applyFont="1" applyBorder="1" applyAlignment="1">
      <alignment horizontal="center" vertical="center"/>
    </xf>
    <xf numFmtId="0" fontId="33" fillId="0" borderId="6" xfId="0" applyFont="1" applyBorder="1" applyAlignment="1">
      <alignment horizontal="center" vertical="center"/>
    </xf>
    <xf numFmtId="0" fontId="33" fillId="0" borderId="6" xfId="0" applyFont="1" applyBorder="1" applyAlignment="1">
      <alignment horizontal="center" vertical="center" wrapText="1"/>
    </xf>
    <xf numFmtId="0" fontId="34" fillId="0" borderId="6" xfId="0" applyFont="1" applyBorder="1" applyAlignment="1">
      <alignment horizontal="center" vertical="center"/>
    </xf>
    <xf numFmtId="0" fontId="7" fillId="0" borderId="6" xfId="0" applyFont="1" applyBorder="1" applyAlignment="1">
      <alignment horizontal="center" vertical="center" wrapText="1"/>
    </xf>
    <xf numFmtId="0" fontId="5" fillId="0" borderId="6" xfId="0" applyFont="1" applyBorder="1" applyAlignment="1">
      <alignment vertical="center"/>
    </xf>
    <xf numFmtId="0" fontId="1" fillId="0" borderId="0" xfId="0" applyFont="1" applyAlignment="1">
      <alignment horizontal="center" vertical="center" wrapText="1"/>
    </xf>
    <xf numFmtId="0" fontId="2"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70" zoomScaleNormal="70" workbookViewId="0">
      <selection activeCell="E32" sqref="E32"/>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2.42578125" customWidth="1"/>
    <col min="7" max="7" width="11.85546875" customWidth="1"/>
    <col min="8" max="8" width="13.85546875" customWidth="1"/>
  </cols>
  <sheetData>
    <row r="1" spans="1:8" ht="15.75" x14ac:dyDescent="0.25">
      <c r="A1" s="1"/>
    </row>
    <row r="2" spans="1:8" ht="15.75" x14ac:dyDescent="0.25">
      <c r="A2" s="2" t="s">
        <v>28</v>
      </c>
      <c r="B2" s="2"/>
      <c r="C2" s="2"/>
      <c r="D2" s="2"/>
      <c r="E2" s="2"/>
      <c r="F2" s="2"/>
      <c r="G2" s="2"/>
    </row>
    <row r="3" spans="1:8" ht="15.75" x14ac:dyDescent="0.25">
      <c r="A3" s="157" t="s">
        <v>62</v>
      </c>
      <c r="B3" s="157"/>
      <c r="C3" s="157"/>
      <c r="D3" s="157"/>
      <c r="E3" s="157"/>
      <c r="F3" s="157"/>
    </row>
    <row r="4" spans="1:8" ht="15.75" x14ac:dyDescent="0.25">
      <c r="A4" s="3"/>
      <c r="B4" s="158" t="s">
        <v>73</v>
      </c>
      <c r="C4" s="159"/>
      <c r="D4" s="159"/>
      <c r="E4" s="159"/>
      <c r="F4" s="159"/>
      <c r="G4" s="159"/>
      <c r="H4" s="159"/>
    </row>
    <row r="5" spans="1:8" ht="16.5" thickBot="1" x14ac:dyDescent="0.3">
      <c r="A5" s="3"/>
    </row>
    <row r="6" spans="1:8" ht="43.5" thickBot="1" x14ac:dyDescent="0.3">
      <c r="A6" s="4" t="s">
        <v>0</v>
      </c>
      <c r="B6" s="5" t="s">
        <v>1</v>
      </c>
      <c r="C6" s="5" t="s">
        <v>2</v>
      </c>
      <c r="D6" s="5" t="s">
        <v>3</v>
      </c>
      <c r="E6" s="5" t="s">
        <v>4</v>
      </c>
      <c r="F6" s="5" t="s">
        <v>5</v>
      </c>
      <c r="G6" s="5" t="s">
        <v>6</v>
      </c>
      <c r="H6" s="5" t="s">
        <v>7</v>
      </c>
    </row>
    <row r="7" spans="1:8" ht="32.25" thickBot="1" x14ac:dyDescent="0.3">
      <c r="A7" s="6">
        <v>1</v>
      </c>
      <c r="B7" s="17" t="s">
        <v>37</v>
      </c>
      <c r="C7" s="7" t="s">
        <v>41</v>
      </c>
      <c r="D7" s="7">
        <v>71.33</v>
      </c>
      <c r="E7" s="8" t="s">
        <v>8</v>
      </c>
      <c r="F7" s="7" t="s">
        <v>9</v>
      </c>
      <c r="G7" s="20" t="s">
        <v>11</v>
      </c>
      <c r="H7" s="9" t="s">
        <v>38</v>
      </c>
    </row>
    <row r="8" spans="1:8" ht="32.25" thickBot="1" x14ac:dyDescent="0.3">
      <c r="A8" s="6">
        <v>2</v>
      </c>
      <c r="B8" s="17" t="s">
        <v>42</v>
      </c>
      <c r="C8" s="7" t="s">
        <v>41</v>
      </c>
      <c r="D8" s="7">
        <v>4.46</v>
      </c>
      <c r="E8" s="8" t="s">
        <v>8</v>
      </c>
      <c r="F8" s="7" t="s">
        <v>9</v>
      </c>
      <c r="G8" s="20" t="s">
        <v>11</v>
      </c>
      <c r="H8" s="9" t="s">
        <v>43</v>
      </c>
    </row>
    <row r="9" spans="1:8" ht="32.25" thickBot="1" x14ac:dyDescent="0.3">
      <c r="A9" s="6">
        <v>3</v>
      </c>
      <c r="B9" s="17" t="s">
        <v>35</v>
      </c>
      <c r="C9" s="7" t="s">
        <v>41</v>
      </c>
      <c r="D9" s="109">
        <v>12.94</v>
      </c>
      <c r="E9" s="8" t="s">
        <v>8</v>
      </c>
      <c r="F9" s="21" t="s">
        <v>9</v>
      </c>
      <c r="G9" s="20" t="s">
        <v>11</v>
      </c>
      <c r="H9" s="9" t="s">
        <v>36</v>
      </c>
    </row>
    <row r="10" spans="1:8" ht="37.5" customHeight="1" thickBot="1" x14ac:dyDescent="0.3">
      <c r="A10" s="6">
        <v>4</v>
      </c>
      <c r="B10" s="35" t="s">
        <v>44</v>
      </c>
      <c r="C10" s="7" t="s">
        <v>45</v>
      </c>
      <c r="D10" s="20">
        <v>9.5</v>
      </c>
      <c r="E10" s="8" t="s">
        <v>8</v>
      </c>
      <c r="F10" s="21" t="s">
        <v>9</v>
      </c>
      <c r="G10" s="20" t="s">
        <v>11</v>
      </c>
      <c r="H10" s="10" t="s">
        <v>46</v>
      </c>
    </row>
    <row r="11" spans="1:8" ht="50.25" customHeight="1" thickBot="1" x14ac:dyDescent="0.3">
      <c r="A11" s="6">
        <v>5</v>
      </c>
      <c r="B11" s="35" t="s">
        <v>17</v>
      </c>
      <c r="C11" s="7" t="s">
        <v>47</v>
      </c>
      <c r="D11" s="20">
        <v>29</v>
      </c>
      <c r="E11" s="8" t="s">
        <v>8</v>
      </c>
      <c r="F11" s="21" t="s">
        <v>9</v>
      </c>
      <c r="G11" s="20" t="s">
        <v>11</v>
      </c>
      <c r="H11" s="10" t="s">
        <v>38</v>
      </c>
    </row>
    <row r="12" spans="1:8" ht="31.5" customHeight="1" thickBot="1" x14ac:dyDescent="0.3">
      <c r="A12" s="6">
        <v>6</v>
      </c>
      <c r="B12" s="35" t="s">
        <v>48</v>
      </c>
      <c r="C12" s="7" t="s">
        <v>47</v>
      </c>
      <c r="D12" s="20">
        <v>144.62</v>
      </c>
      <c r="E12" s="8" t="s">
        <v>8</v>
      </c>
      <c r="F12" s="21" t="s">
        <v>9</v>
      </c>
      <c r="G12" s="20" t="s">
        <v>11</v>
      </c>
      <c r="H12" s="10" t="s">
        <v>49</v>
      </c>
    </row>
    <row r="13" spans="1:8" ht="30.75" customHeight="1" thickBot="1" x14ac:dyDescent="0.3">
      <c r="A13" s="6">
        <v>7</v>
      </c>
      <c r="B13" s="17" t="s">
        <v>35</v>
      </c>
      <c r="C13" s="7" t="s">
        <v>50</v>
      </c>
      <c r="D13" s="7">
        <v>25.69</v>
      </c>
      <c r="E13" s="8" t="s">
        <v>8</v>
      </c>
      <c r="F13" s="21" t="s">
        <v>9</v>
      </c>
      <c r="G13" s="20" t="s">
        <v>11</v>
      </c>
      <c r="H13" s="9" t="s">
        <v>36</v>
      </c>
    </row>
    <row r="14" spans="1:8" ht="32.25" thickBot="1" x14ac:dyDescent="0.3">
      <c r="A14" s="6">
        <v>8</v>
      </c>
      <c r="B14" s="35" t="s">
        <v>51</v>
      </c>
      <c r="C14" s="7" t="s">
        <v>52</v>
      </c>
      <c r="D14" s="20">
        <v>76.900000000000006</v>
      </c>
      <c r="E14" s="8" t="s">
        <v>8</v>
      </c>
      <c r="F14" s="21" t="s">
        <v>9</v>
      </c>
      <c r="G14" s="20" t="s">
        <v>11</v>
      </c>
      <c r="H14" s="10" t="s">
        <v>14</v>
      </c>
    </row>
    <row r="15" spans="1:8" ht="32.25" thickBot="1" x14ac:dyDescent="0.3">
      <c r="A15" s="6">
        <v>9</v>
      </c>
      <c r="B15" s="35" t="s">
        <v>53</v>
      </c>
      <c r="C15" s="7" t="s">
        <v>54</v>
      </c>
      <c r="D15" s="20">
        <v>84.17</v>
      </c>
      <c r="E15" s="8" t="s">
        <v>8</v>
      </c>
      <c r="F15" s="21" t="s">
        <v>9</v>
      </c>
      <c r="G15" s="20" t="s">
        <v>11</v>
      </c>
      <c r="H15" s="10" t="s">
        <v>18</v>
      </c>
    </row>
    <row r="16" spans="1:8" ht="32.25" thickBot="1" x14ac:dyDescent="0.3">
      <c r="A16" s="6"/>
      <c r="B16" s="17" t="s">
        <v>356</v>
      </c>
      <c r="C16" s="7" t="s">
        <v>54</v>
      </c>
      <c r="D16" s="108">
        <v>30.25</v>
      </c>
      <c r="E16" s="8" t="s">
        <v>8</v>
      </c>
      <c r="F16" s="21" t="s">
        <v>9</v>
      </c>
      <c r="G16" s="20" t="s">
        <v>11</v>
      </c>
      <c r="H16" s="88" t="s">
        <v>357</v>
      </c>
    </row>
    <row r="17" spans="1:16" ht="48.75" customHeight="1" thickBot="1" x14ac:dyDescent="0.3">
      <c r="A17" s="6">
        <v>10</v>
      </c>
      <c r="B17" s="17" t="s">
        <v>35</v>
      </c>
      <c r="C17" s="7" t="s">
        <v>55</v>
      </c>
      <c r="D17" s="7">
        <v>29.84</v>
      </c>
      <c r="E17" s="8" t="s">
        <v>8</v>
      </c>
      <c r="F17" s="21" t="s">
        <v>9</v>
      </c>
      <c r="G17" s="20" t="s">
        <v>11</v>
      </c>
      <c r="H17" s="9" t="s">
        <v>36</v>
      </c>
    </row>
    <row r="18" spans="1:16" ht="34.15" customHeight="1" thickBot="1" x14ac:dyDescent="0.3">
      <c r="A18" s="6"/>
      <c r="B18" s="17" t="s">
        <v>364</v>
      </c>
      <c r="C18" s="7" t="s">
        <v>57</v>
      </c>
      <c r="D18" s="109">
        <v>40.49</v>
      </c>
      <c r="E18" s="8" t="s">
        <v>8</v>
      </c>
      <c r="F18" s="21" t="s">
        <v>9</v>
      </c>
      <c r="G18" s="20" t="s">
        <v>11</v>
      </c>
      <c r="H18" s="9" t="s">
        <v>365</v>
      </c>
    </row>
    <row r="19" spans="1:16" ht="32.25" thickBot="1" x14ac:dyDescent="0.3">
      <c r="A19" s="6">
        <v>11</v>
      </c>
      <c r="B19" s="17" t="s">
        <v>56</v>
      </c>
      <c r="C19" s="7" t="s">
        <v>57</v>
      </c>
      <c r="D19" s="7">
        <v>20.96</v>
      </c>
      <c r="E19" s="8" t="s">
        <v>8</v>
      </c>
      <c r="F19" s="7" t="s">
        <v>9</v>
      </c>
      <c r="G19" s="20" t="s">
        <v>11</v>
      </c>
      <c r="H19" s="9" t="s">
        <v>58</v>
      </c>
    </row>
    <row r="20" spans="1:16" ht="32.25" thickBot="1" x14ac:dyDescent="0.3">
      <c r="A20" s="6">
        <v>12</v>
      </c>
      <c r="B20" s="17" t="s">
        <v>59</v>
      </c>
      <c r="C20" s="7" t="s">
        <v>57</v>
      </c>
      <c r="D20" s="7">
        <v>31.5</v>
      </c>
      <c r="E20" s="8" t="s">
        <v>8</v>
      </c>
      <c r="F20" s="7" t="s">
        <v>9</v>
      </c>
      <c r="G20" s="20" t="s">
        <v>11</v>
      </c>
      <c r="H20" s="9" t="s">
        <v>60</v>
      </c>
    </row>
    <row r="23" spans="1:16" ht="29.45" customHeight="1" x14ac:dyDescent="0.25">
      <c r="A23" s="156" t="s">
        <v>75</v>
      </c>
      <c r="B23" s="156"/>
      <c r="C23" s="156"/>
      <c r="D23" s="156"/>
      <c r="E23" s="156"/>
      <c r="F23" s="156"/>
      <c r="G23" s="156"/>
      <c r="H23" s="156"/>
      <c r="I23" s="156"/>
      <c r="J23" s="156"/>
      <c r="K23" s="39"/>
      <c r="L23" s="39"/>
      <c r="M23" s="39"/>
      <c r="N23" s="39"/>
      <c r="O23" s="39"/>
      <c r="P23" s="39"/>
    </row>
    <row r="25" spans="1:16" ht="30" customHeight="1" x14ac:dyDescent="0.25">
      <c r="A25" s="156" t="s">
        <v>74</v>
      </c>
      <c r="B25" s="156"/>
      <c r="C25" s="156"/>
      <c r="D25" s="156"/>
      <c r="E25" s="156"/>
      <c r="F25" s="156"/>
      <c r="G25" s="156"/>
      <c r="H25" s="156"/>
      <c r="I25" s="156"/>
      <c r="J25" s="156"/>
    </row>
    <row r="26" spans="1:16" ht="30.75" customHeight="1" x14ac:dyDescent="0.25">
      <c r="A26" s="156" t="s">
        <v>76</v>
      </c>
      <c r="B26" s="156"/>
      <c r="C26" s="156"/>
      <c r="D26" s="156"/>
      <c r="E26" s="156"/>
      <c r="F26" s="156"/>
      <c r="G26" s="156"/>
      <c r="H26" s="156"/>
      <c r="I26" s="156"/>
      <c r="J26" s="156"/>
    </row>
    <row r="27" spans="1:16" ht="31.5" customHeight="1" x14ac:dyDescent="0.25">
      <c r="A27" s="156" t="s">
        <v>12</v>
      </c>
      <c r="B27" s="156"/>
      <c r="C27" s="156"/>
      <c r="D27" s="156"/>
      <c r="E27" s="156"/>
      <c r="F27" s="156"/>
      <c r="G27" s="156"/>
      <c r="H27" s="156"/>
      <c r="I27" s="156"/>
      <c r="J27" s="156"/>
    </row>
    <row r="28" spans="1:16" ht="15.75" x14ac:dyDescent="0.25">
      <c r="A28" s="161" t="s">
        <v>33</v>
      </c>
      <c r="B28" s="161"/>
      <c r="C28" s="161"/>
      <c r="D28" s="161"/>
      <c r="E28" s="161"/>
      <c r="F28" s="161"/>
      <c r="G28" s="161"/>
      <c r="H28" s="161"/>
      <c r="I28" s="161"/>
      <c r="J28" s="161"/>
    </row>
    <row r="29" spans="1:16" ht="67.5" customHeight="1" x14ac:dyDescent="0.25">
      <c r="A29" s="160" t="s">
        <v>34</v>
      </c>
      <c r="B29" s="160"/>
      <c r="C29" s="160"/>
      <c r="D29" s="160"/>
      <c r="E29" s="160"/>
      <c r="F29" s="160"/>
      <c r="G29" s="160"/>
      <c r="H29" s="160"/>
      <c r="I29" s="160"/>
      <c r="J29" s="160"/>
    </row>
    <row r="32" spans="1:16" x14ac:dyDescent="0.25">
      <c r="D32" t="s">
        <v>11</v>
      </c>
      <c r="E32">
        <f>D7+D8+D9+D10+D11+D12+D13+D14+D15+D17+D19+D20</f>
        <v>540.91000000000008</v>
      </c>
    </row>
    <row r="33" spans="4:5" x14ac:dyDescent="0.25">
      <c r="D33" t="s">
        <v>10</v>
      </c>
      <c r="E33">
        <v>0</v>
      </c>
    </row>
    <row r="34" spans="4:5" x14ac:dyDescent="0.25">
      <c r="D34" t="s">
        <v>19</v>
      </c>
      <c r="E34">
        <v>0</v>
      </c>
    </row>
  </sheetData>
  <mergeCells count="8">
    <mergeCell ref="A25:J25"/>
    <mergeCell ref="A3:F3"/>
    <mergeCell ref="B4:H4"/>
    <mergeCell ref="A29:J29"/>
    <mergeCell ref="A28:J28"/>
    <mergeCell ref="A27:J27"/>
    <mergeCell ref="A26:J26"/>
    <mergeCell ref="A23:J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19" zoomScale="85" zoomScaleNormal="85" workbookViewId="0">
      <selection activeCell="E41" sqref="E41"/>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2.5703125" customWidth="1"/>
    <col min="7" max="7" width="10.85546875" customWidth="1"/>
    <col min="8" max="8" width="12.42578125" customWidth="1"/>
  </cols>
  <sheetData>
    <row r="1" spans="1:9" ht="15.75" x14ac:dyDescent="0.25">
      <c r="A1" s="1"/>
    </row>
    <row r="2" spans="1:9" ht="15.75" x14ac:dyDescent="0.25">
      <c r="A2" s="2" t="s">
        <v>28</v>
      </c>
      <c r="B2" s="2"/>
      <c r="C2" s="2"/>
      <c r="D2" s="2"/>
      <c r="E2" s="2"/>
      <c r="F2" s="2"/>
      <c r="G2" s="2"/>
    </row>
    <row r="3" spans="1:9" ht="15.75" x14ac:dyDescent="0.25">
      <c r="A3" s="157" t="s">
        <v>252</v>
      </c>
      <c r="B3" s="157"/>
      <c r="C3" s="157"/>
      <c r="D3" s="157"/>
      <c r="E3" s="157"/>
      <c r="F3" s="157"/>
    </row>
    <row r="4" spans="1:9" ht="15.75" x14ac:dyDescent="0.25">
      <c r="A4" s="32"/>
      <c r="B4" s="159" t="s">
        <v>29</v>
      </c>
      <c r="C4" s="159"/>
      <c r="D4" s="159"/>
      <c r="E4" s="159"/>
      <c r="F4" s="159"/>
      <c r="G4" s="159"/>
      <c r="H4" s="159"/>
    </row>
    <row r="5" spans="1:9" ht="16.5" thickBot="1" x14ac:dyDescent="0.3">
      <c r="A5" s="32"/>
    </row>
    <row r="6" spans="1:9" ht="42.75" x14ac:dyDescent="0.25">
      <c r="A6" s="46" t="s">
        <v>0</v>
      </c>
      <c r="B6" s="36" t="s">
        <v>1</v>
      </c>
      <c r="C6" s="36" t="s">
        <v>2</v>
      </c>
      <c r="D6" s="36" t="s">
        <v>3</v>
      </c>
      <c r="E6" s="36" t="s">
        <v>4</v>
      </c>
      <c r="F6" s="36" t="s">
        <v>5</v>
      </c>
      <c r="G6" s="36" t="s">
        <v>6</v>
      </c>
      <c r="H6" s="36" t="s">
        <v>7</v>
      </c>
    </row>
    <row r="7" spans="1:9" ht="25.5" x14ac:dyDescent="0.25">
      <c r="A7" s="68">
        <v>1</v>
      </c>
      <c r="B7" s="68" t="s">
        <v>53</v>
      </c>
      <c r="C7" s="130" t="s">
        <v>253</v>
      </c>
      <c r="D7" s="135">
        <v>49.67</v>
      </c>
      <c r="E7" s="114" t="s">
        <v>8</v>
      </c>
      <c r="F7" s="68" t="s">
        <v>9</v>
      </c>
      <c r="G7" s="68" t="s">
        <v>11</v>
      </c>
      <c r="H7" s="130" t="s">
        <v>254</v>
      </c>
    </row>
    <row r="8" spans="1:9" ht="34.15" customHeight="1" x14ac:dyDescent="0.25">
      <c r="A8" s="68">
        <v>2</v>
      </c>
      <c r="B8" s="68" t="s">
        <v>255</v>
      </c>
      <c r="C8" s="130" t="s">
        <v>256</v>
      </c>
      <c r="D8" s="135">
        <v>69.52</v>
      </c>
      <c r="E8" s="114" t="s">
        <v>8</v>
      </c>
      <c r="F8" s="68" t="s">
        <v>9</v>
      </c>
      <c r="G8" s="68" t="s">
        <v>11</v>
      </c>
      <c r="H8" s="130" t="s">
        <v>257</v>
      </c>
    </row>
    <row r="9" spans="1:9" ht="34.15" customHeight="1" x14ac:dyDescent="0.25">
      <c r="A9" s="68">
        <v>3</v>
      </c>
      <c r="B9" s="68" t="s">
        <v>258</v>
      </c>
      <c r="C9" s="130" t="s">
        <v>256</v>
      </c>
      <c r="D9" s="135">
        <v>93</v>
      </c>
      <c r="E9" s="114" t="s">
        <v>8</v>
      </c>
      <c r="F9" s="68" t="s">
        <v>9</v>
      </c>
      <c r="G9" s="68" t="s">
        <v>10</v>
      </c>
      <c r="H9" s="130" t="s">
        <v>259</v>
      </c>
    </row>
    <row r="10" spans="1:9" ht="31.15" customHeight="1" x14ac:dyDescent="0.25">
      <c r="A10" s="68">
        <v>4</v>
      </c>
      <c r="B10" s="68" t="s">
        <v>138</v>
      </c>
      <c r="C10" s="130" t="s">
        <v>313</v>
      </c>
      <c r="D10" s="135">
        <v>5.55</v>
      </c>
      <c r="E10" s="114" t="s">
        <v>8</v>
      </c>
      <c r="F10" s="68" t="s">
        <v>9</v>
      </c>
      <c r="G10" s="68" t="s">
        <v>10</v>
      </c>
      <c r="H10" s="130" t="s">
        <v>315</v>
      </c>
    </row>
    <row r="11" spans="1:9" ht="31.15" customHeight="1" x14ac:dyDescent="0.25">
      <c r="A11" s="68">
        <v>5</v>
      </c>
      <c r="B11" s="68" t="s">
        <v>312</v>
      </c>
      <c r="C11" s="130" t="s">
        <v>313</v>
      </c>
      <c r="D11" s="135">
        <v>6.55</v>
      </c>
      <c r="E11" s="114" t="s">
        <v>8</v>
      </c>
      <c r="F11" s="68" t="s">
        <v>9</v>
      </c>
      <c r="G11" s="68" t="s">
        <v>11</v>
      </c>
      <c r="H11" s="130" t="s">
        <v>314</v>
      </c>
    </row>
    <row r="12" spans="1:9" ht="31.15" customHeight="1" x14ac:dyDescent="0.25">
      <c r="A12" s="68">
        <v>6</v>
      </c>
      <c r="B12" s="116" t="s">
        <v>181</v>
      </c>
      <c r="C12" s="130" t="s">
        <v>260</v>
      </c>
      <c r="D12" s="103">
        <v>55</v>
      </c>
      <c r="E12" s="114" t="s">
        <v>8</v>
      </c>
      <c r="F12" s="68" t="s">
        <v>9</v>
      </c>
      <c r="G12" s="68" t="s">
        <v>11</v>
      </c>
      <c r="H12" s="116" t="s">
        <v>183</v>
      </c>
    </row>
    <row r="13" spans="1:9" ht="31.15" customHeight="1" x14ac:dyDescent="0.25">
      <c r="A13" s="68">
        <v>7</v>
      </c>
      <c r="B13" s="68" t="s">
        <v>227</v>
      </c>
      <c r="C13" s="130" t="s">
        <v>260</v>
      </c>
      <c r="D13" s="135">
        <v>76.900000000000006</v>
      </c>
      <c r="E13" s="114" t="s">
        <v>8</v>
      </c>
      <c r="F13" s="68" t="s">
        <v>9</v>
      </c>
      <c r="G13" s="68" t="s">
        <v>11</v>
      </c>
      <c r="H13" s="130" t="s">
        <v>14</v>
      </c>
      <c r="I13" t="s">
        <v>40</v>
      </c>
    </row>
    <row r="14" spans="1:9" ht="31.15" customHeight="1" x14ac:dyDescent="0.25">
      <c r="A14" s="68">
        <v>8</v>
      </c>
      <c r="B14" s="68" t="s">
        <v>310</v>
      </c>
      <c r="C14" s="130" t="s">
        <v>260</v>
      </c>
      <c r="D14" s="135">
        <v>318.24</v>
      </c>
      <c r="E14" s="114" t="s">
        <v>13</v>
      </c>
      <c r="F14" s="68" t="s">
        <v>9</v>
      </c>
      <c r="G14" s="68" t="s">
        <v>11</v>
      </c>
      <c r="H14" s="130" t="s">
        <v>311</v>
      </c>
    </row>
    <row r="15" spans="1:9" ht="31.15" customHeight="1" x14ac:dyDescent="0.25">
      <c r="A15" s="68">
        <v>9</v>
      </c>
      <c r="B15" s="68" t="s">
        <v>261</v>
      </c>
      <c r="C15" s="130" t="s">
        <v>260</v>
      </c>
      <c r="D15" s="135">
        <v>19</v>
      </c>
      <c r="E15" s="114" t="s">
        <v>8</v>
      </c>
      <c r="F15" s="68" t="s">
        <v>9</v>
      </c>
      <c r="G15" s="68" t="s">
        <v>11</v>
      </c>
      <c r="H15" s="130" t="s">
        <v>262</v>
      </c>
    </row>
    <row r="16" spans="1:9" ht="31.15" customHeight="1" x14ac:dyDescent="0.25">
      <c r="A16" s="68">
        <v>10</v>
      </c>
      <c r="B16" s="116" t="s">
        <v>181</v>
      </c>
      <c r="C16" s="130" t="s">
        <v>309</v>
      </c>
      <c r="D16" s="103">
        <v>1.98</v>
      </c>
      <c r="E16" s="114" t="s">
        <v>8</v>
      </c>
      <c r="F16" s="68" t="s">
        <v>9</v>
      </c>
      <c r="G16" s="68" t="s">
        <v>11</v>
      </c>
      <c r="H16" s="116" t="s">
        <v>183</v>
      </c>
    </row>
    <row r="17" spans="1:9" ht="31.15" customHeight="1" x14ac:dyDescent="0.25">
      <c r="A17" s="68">
        <v>11</v>
      </c>
      <c r="B17" s="68" t="s">
        <v>113</v>
      </c>
      <c r="C17" s="130" t="s">
        <v>308</v>
      </c>
      <c r="D17" s="103">
        <v>139</v>
      </c>
      <c r="E17" s="114" t="s">
        <v>8</v>
      </c>
      <c r="F17" s="68" t="s">
        <v>9</v>
      </c>
      <c r="G17" s="68" t="s">
        <v>10</v>
      </c>
      <c r="H17" s="116" t="s">
        <v>114</v>
      </c>
    </row>
    <row r="18" spans="1:9" ht="31.15" customHeight="1" x14ac:dyDescent="0.25">
      <c r="A18" s="68">
        <v>12</v>
      </c>
      <c r="B18" s="68" t="s">
        <v>53</v>
      </c>
      <c r="C18" s="130" t="s">
        <v>263</v>
      </c>
      <c r="D18" s="135">
        <v>287.70999999999998</v>
      </c>
      <c r="E18" s="114" t="s">
        <v>8</v>
      </c>
      <c r="F18" s="68" t="s">
        <v>9</v>
      </c>
      <c r="G18" s="68" t="s">
        <v>11</v>
      </c>
      <c r="H18" s="130" t="s">
        <v>254</v>
      </c>
    </row>
    <row r="19" spans="1:9" ht="31.15" customHeight="1" x14ac:dyDescent="0.25">
      <c r="A19" s="68">
        <v>13</v>
      </c>
      <c r="B19" s="130" t="s">
        <v>218</v>
      </c>
      <c r="C19" s="130" t="s">
        <v>263</v>
      </c>
      <c r="D19" s="135">
        <v>629.37</v>
      </c>
      <c r="E19" s="114" t="s">
        <v>211</v>
      </c>
      <c r="F19" s="68" t="s">
        <v>9</v>
      </c>
      <c r="G19" s="68" t="s">
        <v>11</v>
      </c>
      <c r="H19" s="130" t="s">
        <v>220</v>
      </c>
    </row>
    <row r="20" spans="1:9" ht="31.15" customHeight="1" x14ac:dyDescent="0.25">
      <c r="A20" s="68">
        <v>14</v>
      </c>
      <c r="B20" s="68" t="s">
        <v>113</v>
      </c>
      <c r="C20" s="130" t="s">
        <v>265</v>
      </c>
      <c r="D20" s="103">
        <v>15</v>
      </c>
      <c r="E20" s="114" t="s">
        <v>8</v>
      </c>
      <c r="F20" s="68" t="s">
        <v>9</v>
      </c>
      <c r="G20" s="68" t="s">
        <v>10</v>
      </c>
      <c r="H20" s="116" t="s">
        <v>114</v>
      </c>
    </row>
    <row r="21" spans="1:9" ht="31.15" customHeight="1" x14ac:dyDescent="0.25">
      <c r="A21" s="68">
        <v>15</v>
      </c>
      <c r="B21" s="68" t="s">
        <v>306</v>
      </c>
      <c r="C21" s="130" t="s">
        <v>265</v>
      </c>
      <c r="D21" s="135">
        <v>40</v>
      </c>
      <c r="E21" s="114" t="s">
        <v>8</v>
      </c>
      <c r="F21" s="68" t="s">
        <v>9</v>
      </c>
      <c r="G21" s="68" t="s">
        <v>10</v>
      </c>
      <c r="H21" s="68">
        <v>60170000</v>
      </c>
    </row>
    <row r="22" spans="1:9" ht="31.15" customHeight="1" x14ac:dyDescent="0.25">
      <c r="A22" s="68">
        <v>16</v>
      </c>
      <c r="B22" s="68" t="s">
        <v>264</v>
      </c>
      <c r="C22" s="130" t="s">
        <v>265</v>
      </c>
      <c r="D22" s="135">
        <v>122.12</v>
      </c>
      <c r="E22" s="114" t="s">
        <v>8</v>
      </c>
      <c r="F22" s="68" t="s">
        <v>9</v>
      </c>
      <c r="G22" s="68" t="s">
        <v>11</v>
      </c>
      <c r="H22" s="130" t="s">
        <v>266</v>
      </c>
    </row>
    <row r="23" spans="1:9" ht="25.5" x14ac:dyDescent="0.25">
      <c r="A23" s="68">
        <v>17</v>
      </c>
      <c r="B23" s="68" t="s">
        <v>267</v>
      </c>
      <c r="C23" s="130" t="s">
        <v>268</v>
      </c>
      <c r="D23" s="135">
        <v>202</v>
      </c>
      <c r="E23" s="114" t="s">
        <v>8</v>
      </c>
      <c r="F23" s="68" t="s">
        <v>9</v>
      </c>
      <c r="G23" s="68" t="s">
        <v>11</v>
      </c>
      <c r="H23" s="130" t="s">
        <v>269</v>
      </c>
    </row>
    <row r="24" spans="1:9" ht="25.5" x14ac:dyDescent="0.25">
      <c r="A24" s="68">
        <v>18</v>
      </c>
      <c r="B24" s="68" t="s">
        <v>284</v>
      </c>
      <c r="C24" s="130" t="s">
        <v>268</v>
      </c>
      <c r="D24" s="135">
        <v>139.1</v>
      </c>
      <c r="E24" s="114" t="s">
        <v>8</v>
      </c>
      <c r="F24" s="68" t="s">
        <v>9</v>
      </c>
      <c r="G24" s="68" t="s">
        <v>11</v>
      </c>
      <c r="H24" s="130" t="s">
        <v>307</v>
      </c>
    </row>
    <row r="25" spans="1:9" ht="25.5" x14ac:dyDescent="0.25">
      <c r="A25" s="68">
        <v>19</v>
      </c>
      <c r="B25" s="68" t="s">
        <v>306</v>
      </c>
      <c r="C25" s="130" t="s">
        <v>270</v>
      </c>
      <c r="D25" s="135">
        <v>250</v>
      </c>
      <c r="E25" s="114" t="s">
        <v>8</v>
      </c>
      <c r="F25" s="68" t="s">
        <v>9</v>
      </c>
      <c r="G25" s="68" t="s">
        <v>10</v>
      </c>
      <c r="H25" s="68">
        <v>60170000</v>
      </c>
    </row>
    <row r="26" spans="1:9" ht="25.5" x14ac:dyDescent="0.25">
      <c r="A26" s="68">
        <v>20</v>
      </c>
      <c r="B26" s="130" t="s">
        <v>218</v>
      </c>
      <c r="C26" s="130" t="s">
        <v>270</v>
      </c>
      <c r="D26" s="135">
        <v>322.63</v>
      </c>
      <c r="E26" s="114" t="s">
        <v>211</v>
      </c>
      <c r="F26" s="68" t="s">
        <v>9</v>
      </c>
      <c r="G26" s="68" t="s">
        <v>11</v>
      </c>
      <c r="H26" s="130" t="s">
        <v>220</v>
      </c>
      <c r="I26" s="47"/>
    </row>
    <row r="27" spans="1:9" ht="25.5" x14ac:dyDescent="0.25">
      <c r="A27" s="68">
        <v>21</v>
      </c>
      <c r="B27" s="68" t="s">
        <v>35</v>
      </c>
      <c r="C27" s="130" t="s">
        <v>271</v>
      </c>
      <c r="D27" s="135">
        <v>52.11</v>
      </c>
      <c r="E27" s="114" t="s">
        <v>211</v>
      </c>
      <c r="F27" s="68" t="s">
        <v>9</v>
      </c>
      <c r="G27" s="68" t="s">
        <v>11</v>
      </c>
      <c r="H27" s="130" t="s">
        <v>36</v>
      </c>
      <c r="I27" s="47"/>
    </row>
    <row r="28" spans="1:9" ht="25.5" x14ac:dyDescent="0.25">
      <c r="A28" s="68">
        <v>22</v>
      </c>
      <c r="B28" s="68" t="s">
        <v>35</v>
      </c>
      <c r="C28" s="130" t="s">
        <v>301</v>
      </c>
      <c r="D28" s="135">
        <v>155</v>
      </c>
      <c r="E28" s="114" t="s">
        <v>211</v>
      </c>
      <c r="F28" s="68" t="s">
        <v>9</v>
      </c>
      <c r="G28" s="68" t="s">
        <v>11</v>
      </c>
      <c r="H28" s="130" t="s">
        <v>36</v>
      </c>
      <c r="I28" s="47"/>
    </row>
    <row r="29" spans="1:9" ht="38.25" x14ac:dyDescent="0.25">
      <c r="A29" s="68">
        <v>23</v>
      </c>
      <c r="B29" s="68" t="s">
        <v>113</v>
      </c>
      <c r="C29" s="130" t="s">
        <v>301</v>
      </c>
      <c r="D29" s="103">
        <v>30</v>
      </c>
      <c r="E29" s="114" t="s">
        <v>8</v>
      </c>
      <c r="F29" s="68" t="s">
        <v>9</v>
      </c>
      <c r="G29" s="68" t="s">
        <v>10</v>
      </c>
      <c r="H29" s="116" t="s">
        <v>114</v>
      </c>
      <c r="I29" s="47"/>
    </row>
    <row r="30" spans="1:9" ht="25.5" x14ac:dyDescent="0.25">
      <c r="A30" s="68">
        <v>24</v>
      </c>
      <c r="B30" s="68" t="s">
        <v>302</v>
      </c>
      <c r="C30" s="130" t="s">
        <v>303</v>
      </c>
      <c r="D30" s="135">
        <v>54.29</v>
      </c>
      <c r="E30" s="114" t="s">
        <v>211</v>
      </c>
      <c r="F30" s="68" t="s">
        <v>9</v>
      </c>
      <c r="G30" s="68" t="s">
        <v>11</v>
      </c>
      <c r="H30" s="130" t="s">
        <v>304</v>
      </c>
      <c r="I30" s="47"/>
    </row>
    <row r="31" spans="1:9" ht="25.5" x14ac:dyDescent="0.25">
      <c r="A31" s="68">
        <v>25</v>
      </c>
      <c r="B31" s="68" t="s">
        <v>302</v>
      </c>
      <c r="C31" s="130" t="s">
        <v>305</v>
      </c>
      <c r="D31" s="135">
        <v>98.3</v>
      </c>
      <c r="E31" s="114" t="s">
        <v>211</v>
      </c>
      <c r="F31" s="68" t="s">
        <v>9</v>
      </c>
      <c r="G31" s="68" t="s">
        <v>11</v>
      </c>
      <c r="H31" s="130" t="s">
        <v>304</v>
      </c>
      <c r="I31" s="47"/>
    </row>
    <row r="32" spans="1:9" ht="15.75" x14ac:dyDescent="0.25">
      <c r="A32" s="51"/>
      <c r="B32" s="51"/>
      <c r="C32" s="53"/>
      <c r="D32" s="54"/>
      <c r="E32" s="73"/>
      <c r="F32" s="74"/>
      <c r="G32" s="74"/>
      <c r="H32" s="56"/>
      <c r="I32" s="47"/>
    </row>
    <row r="33" spans="1:10" ht="31.5" customHeight="1" x14ac:dyDescent="0.25">
      <c r="A33" s="160" t="s">
        <v>31</v>
      </c>
      <c r="B33" s="160"/>
      <c r="C33" s="160"/>
      <c r="D33" s="160"/>
      <c r="E33" s="160"/>
      <c r="F33" s="160"/>
      <c r="G33" s="160"/>
      <c r="H33" s="160"/>
      <c r="I33" s="18"/>
      <c r="J33" s="18"/>
    </row>
    <row r="34" spans="1:10" ht="29.25" customHeight="1" x14ac:dyDescent="0.25">
      <c r="A34" s="156" t="s">
        <v>32</v>
      </c>
      <c r="B34" s="156"/>
      <c r="C34" s="156"/>
      <c r="D34" s="156"/>
      <c r="E34" s="156"/>
      <c r="F34" s="156"/>
      <c r="G34" s="156"/>
      <c r="H34" s="156"/>
      <c r="I34" s="39"/>
      <c r="J34" s="39"/>
    </row>
    <row r="35" spans="1:10" ht="14.25" customHeight="1" x14ac:dyDescent="0.25">
      <c r="A35" s="156" t="s">
        <v>12</v>
      </c>
      <c r="B35" s="156"/>
      <c r="C35" s="156"/>
      <c r="D35" s="156"/>
      <c r="E35" s="156"/>
      <c r="F35" s="156"/>
      <c r="G35" s="156"/>
      <c r="H35" s="156"/>
      <c r="I35" s="39"/>
      <c r="J35" s="39"/>
    </row>
    <row r="36" spans="1:10" ht="33" customHeight="1" x14ac:dyDescent="0.25">
      <c r="A36" s="160" t="s">
        <v>33</v>
      </c>
      <c r="B36" s="160"/>
      <c r="C36" s="160"/>
      <c r="D36" s="160"/>
      <c r="E36" s="160"/>
      <c r="F36" s="160"/>
      <c r="G36" s="160"/>
      <c r="H36" s="160"/>
      <c r="I36" s="38"/>
      <c r="J36" s="38"/>
    </row>
    <row r="37" spans="1:10" ht="84.75" customHeight="1" x14ac:dyDescent="0.25">
      <c r="A37" s="160" t="s">
        <v>34</v>
      </c>
      <c r="B37" s="160"/>
      <c r="C37" s="160"/>
      <c r="D37" s="160"/>
      <c r="E37" s="160"/>
      <c r="F37" s="160"/>
      <c r="G37" s="160"/>
      <c r="H37" s="160"/>
      <c r="I37" s="18"/>
      <c r="J37" s="18"/>
    </row>
    <row r="39" spans="1:10" ht="28.15" customHeight="1" x14ac:dyDescent="0.25">
      <c r="A39" s="156" t="s">
        <v>75</v>
      </c>
      <c r="B39" s="156"/>
      <c r="C39" s="156"/>
      <c r="D39" s="156"/>
      <c r="E39" s="156"/>
      <c r="F39" s="156"/>
      <c r="G39" s="156"/>
      <c r="H39" s="156"/>
    </row>
    <row r="40" spans="1:10" x14ac:dyDescent="0.25">
      <c r="D40" t="s">
        <v>11</v>
      </c>
      <c r="E40">
        <f>D7+D8+D11+D12+D13+D14+D15+D16+D18+D19+D22+D23+D24+D26+D27+D28+D30+D31</f>
        <v>2659.4900000000002</v>
      </c>
    </row>
    <row r="41" spans="1:10" x14ac:dyDescent="0.25">
      <c r="D41" t="s">
        <v>10</v>
      </c>
      <c r="E41">
        <f>D9+D10+D17+D20+D21+D25+D29</f>
        <v>572.54999999999995</v>
      </c>
    </row>
    <row r="42" spans="1:10" x14ac:dyDescent="0.25">
      <c r="D42" t="s">
        <v>19</v>
      </c>
    </row>
  </sheetData>
  <mergeCells count="8">
    <mergeCell ref="A39:H39"/>
    <mergeCell ref="A36:H36"/>
    <mergeCell ref="A37:H37"/>
    <mergeCell ref="A3:F3"/>
    <mergeCell ref="B4:H4"/>
    <mergeCell ref="A33:H33"/>
    <mergeCell ref="A34:H34"/>
    <mergeCell ref="A35:H3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4" workbookViewId="0">
      <selection activeCell="J16" sqref="J16"/>
    </sheetView>
  </sheetViews>
  <sheetFormatPr defaultRowHeight="15" x14ac:dyDescent="0.25"/>
  <cols>
    <col min="1" max="1" width="4.85546875" customWidth="1"/>
    <col min="2" max="2" width="16.42578125" style="64" customWidth="1"/>
    <col min="3" max="3" width="11" customWidth="1"/>
    <col min="4" max="4" width="9" customWidth="1"/>
    <col min="5" max="5" width="10" style="64" customWidth="1"/>
    <col min="6" max="6" width="11.42578125" style="64" customWidth="1"/>
    <col min="7" max="7" width="10.85546875" style="64" customWidth="1"/>
    <col min="8" max="8" width="12.42578125" customWidth="1"/>
  </cols>
  <sheetData>
    <row r="1" spans="1:8" ht="15.75" x14ac:dyDescent="0.25">
      <c r="A1" s="1"/>
    </row>
    <row r="2" spans="1:8" ht="15.75" x14ac:dyDescent="0.25">
      <c r="A2" s="2" t="s">
        <v>28</v>
      </c>
      <c r="B2" s="2"/>
      <c r="C2" s="2"/>
      <c r="D2" s="2"/>
      <c r="E2" s="2"/>
      <c r="F2" s="2"/>
      <c r="G2" s="2"/>
    </row>
    <row r="3" spans="1:8" ht="15.75" x14ac:dyDescent="0.25">
      <c r="A3" s="157" t="s">
        <v>275</v>
      </c>
      <c r="B3" s="157"/>
      <c r="C3" s="157"/>
      <c r="D3" s="157"/>
      <c r="E3" s="157"/>
      <c r="F3" s="157"/>
    </row>
    <row r="4" spans="1:8" ht="15.75" x14ac:dyDescent="0.25">
      <c r="A4" s="32"/>
      <c r="B4" s="159" t="s">
        <v>29</v>
      </c>
      <c r="C4" s="159"/>
      <c r="D4" s="159"/>
      <c r="E4" s="159"/>
      <c r="F4" s="159"/>
      <c r="G4" s="159"/>
      <c r="H4" s="159"/>
    </row>
    <row r="5" spans="1:8" ht="16.5" thickBot="1" x14ac:dyDescent="0.3">
      <c r="A5" s="32"/>
    </row>
    <row r="6" spans="1:8" ht="42.75" x14ac:dyDescent="0.25">
      <c r="A6" s="46" t="s">
        <v>0</v>
      </c>
      <c r="B6" s="65" t="s">
        <v>1</v>
      </c>
      <c r="C6" s="36" t="s">
        <v>2</v>
      </c>
      <c r="D6" s="36" t="s">
        <v>3</v>
      </c>
      <c r="E6" s="65" t="s">
        <v>4</v>
      </c>
      <c r="F6" s="65" t="s">
        <v>5</v>
      </c>
      <c r="G6" s="65" t="s">
        <v>6</v>
      </c>
      <c r="H6" s="36" t="s">
        <v>7</v>
      </c>
    </row>
    <row r="7" spans="1:8" ht="25.5" x14ac:dyDescent="0.25">
      <c r="A7" s="68">
        <v>1</v>
      </c>
      <c r="B7" s="116" t="s">
        <v>238</v>
      </c>
      <c r="C7" s="116" t="s">
        <v>299</v>
      </c>
      <c r="D7" s="103">
        <v>34</v>
      </c>
      <c r="E7" s="114" t="s">
        <v>8</v>
      </c>
      <c r="F7" s="68" t="s">
        <v>9</v>
      </c>
      <c r="G7" s="68" t="s">
        <v>10</v>
      </c>
      <c r="H7" s="116" t="s">
        <v>300</v>
      </c>
    </row>
    <row r="8" spans="1:8" ht="38.25" x14ac:dyDescent="0.25">
      <c r="A8" s="68">
        <v>2</v>
      </c>
      <c r="B8" s="68" t="s">
        <v>113</v>
      </c>
      <c r="C8" s="116" t="s">
        <v>298</v>
      </c>
      <c r="D8" s="103">
        <v>80</v>
      </c>
      <c r="E8" s="114" t="s">
        <v>8</v>
      </c>
      <c r="F8" s="68" t="s">
        <v>9</v>
      </c>
      <c r="G8" s="68" t="s">
        <v>10</v>
      </c>
      <c r="H8" s="116" t="s">
        <v>114</v>
      </c>
    </row>
    <row r="9" spans="1:8" ht="25.5" x14ac:dyDescent="0.25">
      <c r="A9" s="68">
        <v>3</v>
      </c>
      <c r="B9" s="116" t="s">
        <v>295</v>
      </c>
      <c r="C9" s="116" t="s">
        <v>296</v>
      </c>
      <c r="D9" s="103">
        <v>346.22</v>
      </c>
      <c r="E9" s="114" t="s">
        <v>8</v>
      </c>
      <c r="F9" s="68" t="s">
        <v>9</v>
      </c>
      <c r="G9" s="68" t="s">
        <v>11</v>
      </c>
      <c r="H9" s="116" t="s">
        <v>297</v>
      </c>
    </row>
    <row r="10" spans="1:8" ht="25.5" x14ac:dyDescent="0.25">
      <c r="A10" s="68">
        <v>4</v>
      </c>
      <c r="B10" s="116" t="s">
        <v>292</v>
      </c>
      <c r="C10" s="116" t="s">
        <v>293</v>
      </c>
      <c r="D10" s="103">
        <v>94.99</v>
      </c>
      <c r="E10" s="114" t="s">
        <v>8</v>
      </c>
      <c r="F10" s="68" t="s">
        <v>9</v>
      </c>
      <c r="G10" s="68" t="s">
        <v>11</v>
      </c>
      <c r="H10" s="116" t="s">
        <v>294</v>
      </c>
    </row>
    <row r="11" spans="1:8" ht="25.5" x14ac:dyDescent="0.25">
      <c r="A11" s="68">
        <v>5</v>
      </c>
      <c r="B11" s="116" t="s">
        <v>289</v>
      </c>
      <c r="C11" s="116" t="s">
        <v>290</v>
      </c>
      <c r="D11" s="103">
        <v>306.38</v>
      </c>
      <c r="E11" s="114" t="s">
        <v>8</v>
      </c>
      <c r="F11" s="68" t="s">
        <v>9</v>
      </c>
      <c r="G11" s="68" t="s">
        <v>11</v>
      </c>
      <c r="H11" s="116" t="s">
        <v>291</v>
      </c>
    </row>
    <row r="12" spans="1:8" ht="25.5" x14ac:dyDescent="0.25">
      <c r="A12" s="68">
        <v>6</v>
      </c>
      <c r="B12" s="116" t="s">
        <v>30</v>
      </c>
      <c r="C12" s="116" t="s">
        <v>287</v>
      </c>
      <c r="D12" s="103">
        <v>35.590000000000003</v>
      </c>
      <c r="E12" s="114" t="s">
        <v>8</v>
      </c>
      <c r="F12" s="68" t="s">
        <v>9</v>
      </c>
      <c r="G12" s="68" t="s">
        <v>11</v>
      </c>
      <c r="H12" s="116" t="s">
        <v>184</v>
      </c>
    </row>
    <row r="13" spans="1:8" ht="25.5" x14ac:dyDescent="0.25">
      <c r="A13" s="68">
        <v>7</v>
      </c>
      <c r="B13" s="116" t="s">
        <v>181</v>
      </c>
      <c r="C13" s="116" t="s">
        <v>287</v>
      </c>
      <c r="D13" s="103">
        <v>3.97</v>
      </c>
      <c r="E13" s="114" t="s">
        <v>8</v>
      </c>
      <c r="F13" s="68" t="s">
        <v>9</v>
      </c>
      <c r="G13" s="68" t="s">
        <v>11</v>
      </c>
      <c r="H13" s="116" t="s">
        <v>183</v>
      </c>
    </row>
    <row r="14" spans="1:8" ht="25.5" x14ac:dyDescent="0.25">
      <c r="A14" s="68">
        <v>8</v>
      </c>
      <c r="B14" s="116" t="s">
        <v>35</v>
      </c>
      <c r="C14" s="116" t="s">
        <v>288</v>
      </c>
      <c r="D14" s="103">
        <v>4.96</v>
      </c>
      <c r="E14" s="114" t="s">
        <v>8</v>
      </c>
      <c r="F14" s="68" t="s">
        <v>9</v>
      </c>
      <c r="G14" s="68" t="s">
        <v>11</v>
      </c>
      <c r="H14" s="116" t="s">
        <v>36</v>
      </c>
    </row>
    <row r="15" spans="1:8" ht="25.5" x14ac:dyDescent="0.25">
      <c r="A15" s="68">
        <v>9</v>
      </c>
      <c r="B15" s="116" t="s">
        <v>35</v>
      </c>
      <c r="C15" s="116" t="s">
        <v>288</v>
      </c>
      <c r="D15" s="103">
        <v>94.87</v>
      </c>
      <c r="E15" s="114" t="s">
        <v>8</v>
      </c>
      <c r="F15" s="68" t="s">
        <v>9</v>
      </c>
      <c r="G15" s="68" t="s">
        <v>11</v>
      </c>
      <c r="H15" s="116" t="s">
        <v>36</v>
      </c>
    </row>
    <row r="16" spans="1:8" ht="25.5" x14ac:dyDescent="0.25">
      <c r="A16" s="68">
        <v>10</v>
      </c>
      <c r="B16" s="116" t="s">
        <v>98</v>
      </c>
      <c r="C16" s="116" t="s">
        <v>286</v>
      </c>
      <c r="D16" s="103">
        <v>618.66999999999996</v>
      </c>
      <c r="E16" s="114" t="s">
        <v>8</v>
      </c>
      <c r="F16" s="68" t="s">
        <v>9</v>
      </c>
      <c r="G16" s="68" t="s">
        <v>11</v>
      </c>
      <c r="H16" s="116" t="s">
        <v>100</v>
      </c>
    </row>
    <row r="17" spans="1:10" ht="25.5" x14ac:dyDescent="0.25">
      <c r="A17" s="68">
        <v>11</v>
      </c>
      <c r="B17" s="116" t="s">
        <v>30</v>
      </c>
      <c r="C17" s="116" t="s">
        <v>285</v>
      </c>
      <c r="D17" s="103">
        <v>336.7</v>
      </c>
      <c r="E17" s="114" t="s">
        <v>8</v>
      </c>
      <c r="F17" s="68" t="s">
        <v>9</v>
      </c>
      <c r="G17" s="68" t="s">
        <v>11</v>
      </c>
      <c r="H17" s="116" t="s">
        <v>184</v>
      </c>
    </row>
    <row r="18" spans="1:10" ht="25.5" x14ac:dyDescent="0.25">
      <c r="A18" s="68">
        <v>12</v>
      </c>
      <c r="B18" s="116" t="s">
        <v>284</v>
      </c>
      <c r="C18" s="116" t="s">
        <v>285</v>
      </c>
      <c r="D18" s="103">
        <v>34.64</v>
      </c>
      <c r="E18" s="114" t="s">
        <v>8</v>
      </c>
      <c r="F18" s="68" t="s">
        <v>9</v>
      </c>
      <c r="G18" s="68" t="s">
        <v>11</v>
      </c>
      <c r="H18" s="116">
        <v>22100000</v>
      </c>
    </row>
    <row r="19" spans="1:10" ht="25.5" x14ac:dyDescent="0.25">
      <c r="A19" s="68">
        <v>13</v>
      </c>
      <c r="B19" s="116" t="s">
        <v>282</v>
      </c>
      <c r="C19" s="116" t="s">
        <v>283</v>
      </c>
      <c r="D19" s="103">
        <v>57</v>
      </c>
      <c r="E19" s="114" t="s">
        <v>8</v>
      </c>
      <c r="F19" s="68" t="s">
        <v>9</v>
      </c>
      <c r="G19" s="68" t="s">
        <v>10</v>
      </c>
      <c r="H19" s="116" t="s">
        <v>96</v>
      </c>
    </row>
    <row r="20" spans="1:10" ht="25.5" x14ac:dyDescent="0.25">
      <c r="A20" s="68">
        <v>14</v>
      </c>
      <c r="B20" s="116" t="s">
        <v>281</v>
      </c>
      <c r="C20" s="116" t="s">
        <v>277</v>
      </c>
      <c r="D20" s="103">
        <v>16.25</v>
      </c>
      <c r="E20" s="114" t="s">
        <v>8</v>
      </c>
      <c r="F20" s="68" t="s">
        <v>9</v>
      </c>
      <c r="G20" s="68" t="s">
        <v>11</v>
      </c>
      <c r="H20" s="116" t="s">
        <v>108</v>
      </c>
    </row>
    <row r="21" spans="1:10" ht="25.5" x14ac:dyDescent="0.25">
      <c r="A21" s="68">
        <v>15</v>
      </c>
      <c r="B21" s="116" t="s">
        <v>279</v>
      </c>
      <c r="C21" s="116" t="s">
        <v>277</v>
      </c>
      <c r="D21" s="103">
        <v>11.16</v>
      </c>
      <c r="E21" s="114" t="s">
        <v>8</v>
      </c>
      <c r="F21" s="68" t="s">
        <v>9</v>
      </c>
      <c r="G21" s="68" t="s">
        <v>11</v>
      </c>
      <c r="H21" s="116" t="s">
        <v>280</v>
      </c>
    </row>
    <row r="22" spans="1:10" ht="25.5" x14ac:dyDescent="0.25">
      <c r="A22" s="68">
        <v>16</v>
      </c>
      <c r="B22" s="116" t="s">
        <v>276</v>
      </c>
      <c r="C22" s="116" t="s">
        <v>277</v>
      </c>
      <c r="D22" s="103">
        <v>14.7</v>
      </c>
      <c r="E22" s="114" t="s">
        <v>8</v>
      </c>
      <c r="F22" s="68" t="s">
        <v>9</v>
      </c>
      <c r="G22" s="68" t="s">
        <v>11</v>
      </c>
      <c r="H22" s="116" t="s">
        <v>278</v>
      </c>
    </row>
    <row r="23" spans="1:10" ht="38.25" x14ac:dyDescent="0.25">
      <c r="A23" s="68">
        <v>17</v>
      </c>
      <c r="B23" s="68" t="s">
        <v>113</v>
      </c>
      <c r="C23" s="116" t="s">
        <v>277</v>
      </c>
      <c r="D23" s="103">
        <v>109.99</v>
      </c>
      <c r="E23" s="114" t="s">
        <v>8</v>
      </c>
      <c r="F23" s="68" t="s">
        <v>9</v>
      </c>
      <c r="G23" s="68" t="s">
        <v>10</v>
      </c>
      <c r="H23" s="116" t="s">
        <v>114</v>
      </c>
    </row>
    <row r="24" spans="1:10" ht="31.5" customHeight="1" x14ac:dyDescent="0.25">
      <c r="A24" s="160" t="s">
        <v>31</v>
      </c>
      <c r="B24" s="160"/>
      <c r="C24" s="160"/>
      <c r="D24" s="160"/>
      <c r="E24" s="160"/>
      <c r="F24" s="160"/>
      <c r="G24" s="160"/>
      <c r="H24" s="160"/>
      <c r="I24" s="18"/>
      <c r="J24" s="18"/>
    </row>
    <row r="25" spans="1:10" ht="29.25" customHeight="1" x14ac:dyDescent="0.25">
      <c r="A25" s="156" t="s">
        <v>32</v>
      </c>
      <c r="B25" s="156"/>
      <c r="C25" s="156"/>
      <c r="D25" s="156"/>
      <c r="E25" s="156"/>
      <c r="F25" s="156"/>
      <c r="G25" s="156"/>
      <c r="H25" s="156"/>
      <c r="I25" s="39"/>
      <c r="J25" s="39"/>
    </row>
    <row r="26" spans="1:10" ht="14.25" customHeight="1" x14ac:dyDescent="0.25">
      <c r="A26" s="156" t="s">
        <v>12</v>
      </c>
      <c r="B26" s="156"/>
      <c r="C26" s="156"/>
      <c r="D26" s="156"/>
      <c r="E26" s="156"/>
      <c r="F26" s="156"/>
      <c r="G26" s="156"/>
      <c r="H26" s="156"/>
      <c r="I26" s="39"/>
      <c r="J26" s="39"/>
    </row>
    <row r="27" spans="1:10" ht="33.75" customHeight="1" x14ac:dyDescent="0.25">
      <c r="A27" s="160" t="s">
        <v>33</v>
      </c>
      <c r="B27" s="160"/>
      <c r="C27" s="160"/>
      <c r="D27" s="160"/>
      <c r="E27" s="160"/>
      <c r="F27" s="160"/>
      <c r="G27" s="160"/>
      <c r="H27" s="160"/>
      <c r="I27" s="38"/>
      <c r="J27" s="38"/>
    </row>
    <row r="28" spans="1:10" ht="85.5" customHeight="1" x14ac:dyDescent="0.25">
      <c r="A28" s="160" t="s">
        <v>34</v>
      </c>
      <c r="B28" s="160"/>
      <c r="C28" s="160"/>
      <c r="D28" s="160"/>
      <c r="E28" s="160"/>
      <c r="F28" s="160"/>
      <c r="G28" s="160"/>
      <c r="H28" s="160"/>
      <c r="I28" s="18"/>
      <c r="J28" s="18"/>
    </row>
    <row r="30" spans="1:10" ht="28.9" customHeight="1" x14ac:dyDescent="0.25">
      <c r="A30" s="156" t="s">
        <v>75</v>
      </c>
      <c r="B30" s="156"/>
      <c r="C30" s="156"/>
      <c r="D30" s="156"/>
      <c r="E30" s="156"/>
      <c r="F30" s="156"/>
      <c r="G30" s="156"/>
      <c r="H30" s="156"/>
    </row>
    <row r="31" spans="1:10" x14ac:dyDescent="0.25">
      <c r="D31" t="s">
        <v>11</v>
      </c>
      <c r="E31" s="64">
        <f>D9+D10+D11+D12+D13+D14+D15+D16+D17+D18+D20+D21+D22</f>
        <v>1919.1000000000004</v>
      </c>
    </row>
    <row r="32" spans="1:10" x14ac:dyDescent="0.25">
      <c r="D32" t="s">
        <v>10</v>
      </c>
      <c r="E32" s="64">
        <f>D7+D8+D19+D23</f>
        <v>280.99</v>
      </c>
    </row>
    <row r="33" spans="4:4" x14ac:dyDescent="0.25">
      <c r="D33" t="s">
        <v>19</v>
      </c>
    </row>
  </sheetData>
  <mergeCells count="8">
    <mergeCell ref="A30:H30"/>
    <mergeCell ref="A27:H27"/>
    <mergeCell ref="A28:H28"/>
    <mergeCell ref="A3:F3"/>
    <mergeCell ref="B4:H4"/>
    <mergeCell ref="A24:H24"/>
    <mergeCell ref="A25:H25"/>
    <mergeCell ref="A26:H2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6" workbookViewId="0">
      <selection activeCell="E30" sqref="E30"/>
    </sheetView>
  </sheetViews>
  <sheetFormatPr defaultRowHeight="15" x14ac:dyDescent="0.25"/>
  <cols>
    <col min="1" max="1" width="4.85546875" style="62" customWidth="1"/>
    <col min="2" max="2" width="16.42578125" style="61" customWidth="1"/>
    <col min="3" max="3" width="11" style="61" customWidth="1"/>
    <col min="4" max="4" width="9" style="61" customWidth="1"/>
    <col min="5" max="5" width="10.5703125" style="61" customWidth="1"/>
    <col min="6" max="6" width="11.42578125" style="61" customWidth="1"/>
    <col min="7" max="7" width="10.85546875" style="61" customWidth="1"/>
    <col min="8" max="8" width="12.42578125" style="61" customWidth="1"/>
  </cols>
  <sheetData>
    <row r="1" spans="1:8" ht="15.75" x14ac:dyDescent="0.25">
      <c r="A1" s="49"/>
    </row>
    <row r="2" spans="1:8" ht="15.75" x14ac:dyDescent="0.25">
      <c r="A2" s="157" t="s">
        <v>28</v>
      </c>
      <c r="B2" s="157"/>
      <c r="C2" s="157"/>
      <c r="D2" s="157"/>
      <c r="E2" s="157"/>
      <c r="F2" s="157"/>
      <c r="G2" s="42"/>
    </row>
    <row r="3" spans="1:8" ht="15.75" x14ac:dyDescent="0.25">
      <c r="A3" s="157" t="s">
        <v>272</v>
      </c>
      <c r="B3" s="157"/>
      <c r="C3" s="157"/>
      <c r="D3" s="157"/>
      <c r="E3" s="157"/>
      <c r="F3" s="157"/>
    </row>
    <row r="4" spans="1:8" ht="15.75" x14ac:dyDescent="0.25">
      <c r="A4" s="48"/>
      <c r="B4" s="162" t="s">
        <v>29</v>
      </c>
      <c r="C4" s="162"/>
      <c r="D4" s="162"/>
      <c r="E4" s="162"/>
      <c r="F4" s="162"/>
      <c r="G4" s="162"/>
      <c r="H4" s="162"/>
    </row>
    <row r="5" spans="1:8" ht="16.5" thickBot="1" x14ac:dyDescent="0.3">
      <c r="A5" s="48"/>
    </row>
    <row r="6" spans="1:8" ht="42.75" x14ac:dyDescent="0.25">
      <c r="A6" s="46" t="s">
        <v>0</v>
      </c>
      <c r="B6" s="60" t="s">
        <v>1</v>
      </c>
      <c r="C6" s="60" t="s">
        <v>2</v>
      </c>
      <c r="D6" s="60" t="s">
        <v>3</v>
      </c>
      <c r="E6" s="60" t="s">
        <v>4</v>
      </c>
      <c r="F6" s="60" t="s">
        <v>5</v>
      </c>
      <c r="G6" s="60" t="s">
        <v>6</v>
      </c>
      <c r="H6" s="60" t="s">
        <v>7</v>
      </c>
    </row>
    <row r="7" spans="1:8" ht="27.6" customHeight="1" x14ac:dyDescent="0.25">
      <c r="A7" s="53">
        <v>1</v>
      </c>
      <c r="B7" s="52" t="s">
        <v>273</v>
      </c>
      <c r="C7" s="52" t="s">
        <v>274</v>
      </c>
      <c r="D7" s="52">
        <v>58</v>
      </c>
      <c r="E7" s="82" t="s">
        <v>8</v>
      </c>
      <c r="F7" s="83" t="s">
        <v>9</v>
      </c>
      <c r="G7" s="83" t="s">
        <v>10</v>
      </c>
      <c r="H7" s="52" t="s">
        <v>251</v>
      </c>
    </row>
    <row r="8" spans="1:8" ht="30" x14ac:dyDescent="0.25">
      <c r="A8" s="53">
        <v>2</v>
      </c>
      <c r="B8" s="154" t="s">
        <v>373</v>
      </c>
      <c r="C8" s="52" t="s">
        <v>372</v>
      </c>
      <c r="D8" s="52">
        <v>561.73</v>
      </c>
      <c r="E8" s="114" t="s">
        <v>8</v>
      </c>
      <c r="F8" s="68" t="s">
        <v>9</v>
      </c>
      <c r="G8" s="68" t="s">
        <v>19</v>
      </c>
      <c r="H8" s="52" t="s">
        <v>374</v>
      </c>
    </row>
    <row r="9" spans="1:8" ht="25.5" x14ac:dyDescent="0.25">
      <c r="A9" s="53">
        <v>3</v>
      </c>
      <c r="B9" s="52" t="s">
        <v>223</v>
      </c>
      <c r="C9" s="52" t="s">
        <v>368</v>
      </c>
      <c r="D9" s="52">
        <v>49.99</v>
      </c>
      <c r="E9" s="114" t="s">
        <v>8</v>
      </c>
      <c r="F9" s="68" t="s">
        <v>9</v>
      </c>
      <c r="G9" s="68" t="s">
        <v>11</v>
      </c>
      <c r="H9" s="52" t="s">
        <v>369</v>
      </c>
    </row>
    <row r="10" spans="1:8" ht="25.5" x14ac:dyDescent="0.25">
      <c r="A10" s="53">
        <v>4</v>
      </c>
      <c r="B10" s="52" t="s">
        <v>370</v>
      </c>
      <c r="C10" s="52" t="s">
        <v>368</v>
      </c>
      <c r="D10" s="52">
        <v>35</v>
      </c>
      <c r="E10" s="114" t="s">
        <v>8</v>
      </c>
      <c r="F10" s="68" t="s">
        <v>9</v>
      </c>
      <c r="G10" s="68" t="s">
        <v>11</v>
      </c>
      <c r="H10" s="52" t="s">
        <v>371</v>
      </c>
    </row>
    <row r="11" spans="1:8" ht="25.5" x14ac:dyDescent="0.25">
      <c r="A11" s="53">
        <v>5</v>
      </c>
      <c r="B11" s="52" t="s">
        <v>386</v>
      </c>
      <c r="C11" s="52" t="s">
        <v>375</v>
      </c>
      <c r="D11" s="52">
        <v>152</v>
      </c>
      <c r="E11" s="114" t="s">
        <v>8</v>
      </c>
      <c r="F11" s="68" t="s">
        <v>9</v>
      </c>
      <c r="G11" s="68" t="s">
        <v>11</v>
      </c>
      <c r="H11" s="52" t="s">
        <v>388</v>
      </c>
    </row>
    <row r="12" spans="1:8" ht="30" x14ac:dyDescent="0.25">
      <c r="A12" s="53">
        <v>6</v>
      </c>
      <c r="B12" s="154" t="s">
        <v>373</v>
      </c>
      <c r="C12" s="52" t="s">
        <v>375</v>
      </c>
      <c r="D12" s="52">
        <v>350.54</v>
      </c>
      <c r="E12" s="114" t="s">
        <v>8</v>
      </c>
      <c r="F12" s="68" t="s">
        <v>9</v>
      </c>
      <c r="G12" s="68" t="s">
        <v>19</v>
      </c>
      <c r="H12" s="52" t="s">
        <v>374</v>
      </c>
    </row>
    <row r="13" spans="1:8" ht="30" x14ac:dyDescent="0.25">
      <c r="A13" s="53">
        <v>7</v>
      </c>
      <c r="B13" s="154" t="s">
        <v>373</v>
      </c>
      <c r="C13" s="52" t="s">
        <v>375</v>
      </c>
      <c r="D13" s="52">
        <v>872.66</v>
      </c>
      <c r="E13" s="114" t="s">
        <v>8</v>
      </c>
      <c r="F13" s="68" t="s">
        <v>9</v>
      </c>
      <c r="G13" s="68" t="s">
        <v>19</v>
      </c>
      <c r="H13" s="52" t="s">
        <v>374</v>
      </c>
    </row>
    <row r="14" spans="1:8" ht="30" x14ac:dyDescent="0.25">
      <c r="A14" s="53">
        <v>8</v>
      </c>
      <c r="B14" s="154" t="s">
        <v>376</v>
      </c>
      <c r="C14" s="52" t="s">
        <v>377</v>
      </c>
      <c r="D14" s="52">
        <v>98.57</v>
      </c>
      <c r="E14" s="114" t="s">
        <v>8</v>
      </c>
      <c r="F14" s="68" t="s">
        <v>9</v>
      </c>
      <c r="G14" s="68" t="s">
        <v>19</v>
      </c>
      <c r="H14" s="52" t="s">
        <v>378</v>
      </c>
    </row>
    <row r="15" spans="1:8" ht="30" x14ac:dyDescent="0.25">
      <c r="A15" s="53">
        <v>9</v>
      </c>
      <c r="B15" s="154" t="s">
        <v>98</v>
      </c>
      <c r="C15" s="52" t="s">
        <v>379</v>
      </c>
      <c r="D15" s="52">
        <v>85.53</v>
      </c>
      <c r="E15" s="114" t="s">
        <v>8</v>
      </c>
      <c r="F15" s="68" t="s">
        <v>9</v>
      </c>
      <c r="G15" s="68" t="s">
        <v>11</v>
      </c>
      <c r="H15" s="52" t="s">
        <v>100</v>
      </c>
    </row>
    <row r="16" spans="1:8" ht="25.5" x14ac:dyDescent="0.25">
      <c r="A16" s="53">
        <v>10</v>
      </c>
      <c r="B16" s="52" t="s">
        <v>380</v>
      </c>
      <c r="C16" s="52" t="s">
        <v>381</v>
      </c>
      <c r="D16" s="52">
        <v>19.97</v>
      </c>
      <c r="E16" s="114" t="s">
        <v>8</v>
      </c>
      <c r="F16" s="68" t="s">
        <v>9</v>
      </c>
      <c r="G16" s="68" t="s">
        <v>11</v>
      </c>
      <c r="H16" s="52" t="s">
        <v>382</v>
      </c>
    </row>
    <row r="17" spans="1:10" ht="25.5" x14ac:dyDescent="0.25">
      <c r="A17" s="53">
        <v>11</v>
      </c>
      <c r="B17" s="52" t="s">
        <v>383</v>
      </c>
      <c r="C17" s="52" t="s">
        <v>384</v>
      </c>
      <c r="D17" s="52">
        <v>579.55999999999995</v>
      </c>
      <c r="E17" s="114" t="s">
        <v>8</v>
      </c>
      <c r="F17" s="68" t="s">
        <v>9</v>
      </c>
      <c r="G17" s="68" t="s">
        <v>11</v>
      </c>
      <c r="H17" s="68" t="s">
        <v>385</v>
      </c>
    </row>
    <row r="18" spans="1:10" ht="25.5" x14ac:dyDescent="0.25">
      <c r="A18" s="53">
        <v>12</v>
      </c>
      <c r="B18" s="52" t="s">
        <v>386</v>
      </c>
      <c r="C18" s="52" t="s">
        <v>387</v>
      </c>
      <c r="D18" s="52">
        <v>81.09</v>
      </c>
      <c r="E18" s="114" t="s">
        <v>8</v>
      </c>
      <c r="F18" s="68" t="s">
        <v>9</v>
      </c>
      <c r="G18" s="68" t="s">
        <v>11</v>
      </c>
      <c r="H18" s="52" t="s">
        <v>388</v>
      </c>
    </row>
    <row r="19" spans="1:10" ht="25.5" x14ac:dyDescent="0.25">
      <c r="A19" s="53">
        <v>13</v>
      </c>
      <c r="B19" s="52" t="s">
        <v>273</v>
      </c>
      <c r="C19" s="52" t="s">
        <v>274</v>
      </c>
      <c r="D19" s="52">
        <v>10.3</v>
      </c>
      <c r="E19" s="82" t="s">
        <v>8</v>
      </c>
      <c r="F19" s="83" t="s">
        <v>9</v>
      </c>
      <c r="G19" s="83" t="s">
        <v>10</v>
      </c>
      <c r="H19" s="52" t="s">
        <v>251</v>
      </c>
    </row>
    <row r="20" spans="1:10" ht="45" x14ac:dyDescent="0.25">
      <c r="A20" s="53">
        <v>14</v>
      </c>
      <c r="B20" s="154" t="s">
        <v>389</v>
      </c>
      <c r="C20" s="52" t="s">
        <v>390</v>
      </c>
      <c r="D20" s="52">
        <v>1184.79</v>
      </c>
      <c r="E20" s="114" t="s">
        <v>13</v>
      </c>
      <c r="F20" s="68" t="s">
        <v>9</v>
      </c>
      <c r="G20" s="68" t="s">
        <v>10</v>
      </c>
      <c r="H20" s="155" t="s">
        <v>240</v>
      </c>
    </row>
    <row r="21" spans="1:10" ht="30" x14ac:dyDescent="0.25">
      <c r="A21" s="53">
        <v>15</v>
      </c>
      <c r="B21" s="154" t="s">
        <v>98</v>
      </c>
      <c r="C21" s="52" t="s">
        <v>390</v>
      </c>
      <c r="D21" s="52">
        <v>156.28</v>
      </c>
      <c r="E21" s="114" t="s">
        <v>8</v>
      </c>
      <c r="F21" s="68" t="s">
        <v>9</v>
      </c>
      <c r="G21" s="68" t="s">
        <v>11</v>
      </c>
      <c r="H21" s="52" t="s">
        <v>100</v>
      </c>
    </row>
    <row r="22" spans="1:10" ht="15.75" x14ac:dyDescent="0.25">
      <c r="A22" s="53"/>
      <c r="B22" s="52"/>
      <c r="C22" s="52" t="s">
        <v>274</v>
      </c>
      <c r="D22" s="52"/>
      <c r="E22" s="52"/>
      <c r="F22" s="52"/>
      <c r="G22" s="52"/>
      <c r="H22" s="52"/>
    </row>
    <row r="23" spans="1:10" ht="31.5" customHeight="1" x14ac:dyDescent="0.25">
      <c r="A23" s="160" t="s">
        <v>31</v>
      </c>
      <c r="B23" s="160"/>
      <c r="C23" s="160"/>
      <c r="D23" s="160"/>
      <c r="E23" s="160"/>
      <c r="F23" s="160"/>
      <c r="G23" s="160"/>
      <c r="H23" s="160"/>
      <c r="I23" s="18"/>
      <c r="J23" s="18"/>
    </row>
    <row r="24" spans="1:10" ht="29.25" customHeight="1" x14ac:dyDescent="0.25">
      <c r="A24" s="156" t="s">
        <v>32</v>
      </c>
      <c r="B24" s="156"/>
      <c r="C24" s="156"/>
      <c r="D24" s="156"/>
      <c r="E24" s="156"/>
      <c r="F24" s="156"/>
      <c r="G24" s="156"/>
      <c r="H24" s="156"/>
      <c r="I24" s="39"/>
      <c r="J24" s="39"/>
    </row>
    <row r="25" spans="1:10" ht="14.25" customHeight="1" x14ac:dyDescent="0.25">
      <c r="A25" s="156" t="s">
        <v>12</v>
      </c>
      <c r="B25" s="156"/>
      <c r="C25" s="156"/>
      <c r="D25" s="156"/>
      <c r="E25" s="156"/>
      <c r="F25" s="156"/>
      <c r="G25" s="156"/>
      <c r="H25" s="156"/>
      <c r="I25" s="39"/>
      <c r="J25" s="39"/>
    </row>
    <row r="26" spans="1:10" ht="32.25" customHeight="1" x14ac:dyDescent="0.25">
      <c r="A26" s="160" t="s">
        <v>33</v>
      </c>
      <c r="B26" s="160"/>
      <c r="C26" s="160"/>
      <c r="D26" s="160"/>
      <c r="E26" s="160"/>
      <c r="F26" s="160"/>
      <c r="G26" s="160"/>
      <c r="H26" s="160"/>
      <c r="I26" s="38"/>
      <c r="J26" s="38"/>
    </row>
    <row r="27" spans="1:10" ht="87" customHeight="1" x14ac:dyDescent="0.25">
      <c r="A27" s="160" t="s">
        <v>34</v>
      </c>
      <c r="B27" s="160"/>
      <c r="C27" s="160"/>
      <c r="D27" s="160"/>
      <c r="E27" s="160"/>
      <c r="F27" s="160"/>
      <c r="G27" s="160"/>
      <c r="H27" s="160"/>
      <c r="I27" s="18"/>
      <c r="J27" s="18"/>
    </row>
    <row r="29" spans="1:10" ht="30" customHeight="1" x14ac:dyDescent="0.25">
      <c r="A29" s="156" t="s">
        <v>75</v>
      </c>
      <c r="B29" s="156"/>
      <c r="C29" s="156"/>
      <c r="D29" s="156"/>
      <c r="E29" s="156"/>
      <c r="F29" s="156"/>
      <c r="G29" s="156"/>
      <c r="H29" s="156"/>
    </row>
    <row r="30" spans="1:10" x14ac:dyDescent="0.25">
      <c r="D30" t="s">
        <v>11</v>
      </c>
      <c r="E30">
        <f>D9+D10+D15+D16+D17+D18+D21+D11</f>
        <v>1159.42</v>
      </c>
    </row>
    <row r="31" spans="1:10" x14ac:dyDescent="0.25">
      <c r="D31" t="s">
        <v>10</v>
      </c>
      <c r="E31">
        <f>D7+D19+D20</f>
        <v>1253.0899999999999</v>
      </c>
    </row>
    <row r="32" spans="1:10" x14ac:dyDescent="0.25">
      <c r="D32" t="s">
        <v>19</v>
      </c>
      <c r="E32">
        <f>D8+D12+D13+D14</f>
        <v>1883.4999999999998</v>
      </c>
      <c r="H32" s="63"/>
    </row>
  </sheetData>
  <mergeCells count="9">
    <mergeCell ref="A29:H29"/>
    <mergeCell ref="A2:F2"/>
    <mergeCell ref="A26:H26"/>
    <mergeCell ref="A27:H27"/>
    <mergeCell ref="A3:F3"/>
    <mergeCell ref="B4:H4"/>
    <mergeCell ref="A23:H23"/>
    <mergeCell ref="A24:H24"/>
    <mergeCell ref="A25:H2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workbookViewId="0">
      <selection activeCell="G20" sqref="G20"/>
    </sheetView>
  </sheetViews>
  <sheetFormatPr defaultRowHeight="15" x14ac:dyDescent="0.25"/>
  <cols>
    <col min="1" max="1" width="8.28515625" customWidth="1"/>
    <col min="2" max="2" width="9.42578125" customWidth="1"/>
    <col min="3" max="3" width="14.140625" customWidth="1"/>
    <col min="4" max="4" width="11.42578125" customWidth="1"/>
    <col min="5" max="5" width="19.7109375" customWidth="1"/>
    <col min="6" max="6" width="10.42578125" customWidth="1"/>
    <col min="7" max="7" width="12.140625" customWidth="1"/>
    <col min="8" max="8" width="9.7109375" customWidth="1"/>
  </cols>
  <sheetData>
    <row r="2" spans="1:9" ht="33" customHeight="1" x14ac:dyDescent="0.25">
      <c r="A2" s="28" t="s">
        <v>23</v>
      </c>
      <c r="B2" s="28" t="s">
        <v>19</v>
      </c>
      <c r="C2" s="28" t="s">
        <v>20</v>
      </c>
      <c r="D2" s="28" t="s">
        <v>21</v>
      </c>
      <c r="E2" s="29" t="s">
        <v>22</v>
      </c>
      <c r="F2" s="31" t="s">
        <v>26</v>
      </c>
      <c r="G2" s="33" t="s">
        <v>27</v>
      </c>
      <c r="H2" s="33" t="s">
        <v>366</v>
      </c>
      <c r="I2" s="29" t="s">
        <v>367</v>
      </c>
    </row>
    <row r="3" spans="1:9" x14ac:dyDescent="0.25">
      <c r="A3" s="30">
        <v>1</v>
      </c>
      <c r="B3" s="30"/>
      <c r="C3" s="30"/>
      <c r="D3" s="30">
        <v>540.91000000000008</v>
      </c>
      <c r="E3" s="30"/>
      <c r="F3" s="30">
        <v>12</v>
      </c>
      <c r="G3" s="34">
        <v>12</v>
      </c>
      <c r="H3" s="30">
        <f t="shared" ref="H3:H4" si="0">F3-G3-I3</f>
        <v>0</v>
      </c>
      <c r="I3" s="30"/>
    </row>
    <row r="4" spans="1:9" x14ac:dyDescent="0.25">
      <c r="A4" s="30">
        <v>2</v>
      </c>
      <c r="B4" s="30"/>
      <c r="C4" s="30">
        <v>291.24</v>
      </c>
      <c r="D4" s="30">
        <v>2352.61</v>
      </c>
      <c r="E4" s="30"/>
      <c r="F4" s="30">
        <v>23</v>
      </c>
      <c r="G4" s="30">
        <v>14</v>
      </c>
      <c r="H4" s="30">
        <f t="shared" si="0"/>
        <v>9</v>
      </c>
      <c r="I4" s="30"/>
    </row>
    <row r="5" spans="1:9" x14ac:dyDescent="0.25">
      <c r="A5" s="30">
        <v>3</v>
      </c>
      <c r="B5" s="30">
        <v>6923.38</v>
      </c>
      <c r="C5" s="30">
        <v>170</v>
      </c>
      <c r="D5" s="30">
        <v>1980.9999999999998</v>
      </c>
      <c r="E5" s="30"/>
      <c r="F5" s="30">
        <v>22</v>
      </c>
      <c r="G5" s="30">
        <v>6</v>
      </c>
      <c r="H5" s="30">
        <f>F5-G5-I5</f>
        <v>15</v>
      </c>
      <c r="I5" s="30">
        <v>1</v>
      </c>
    </row>
    <row r="6" spans="1:9" x14ac:dyDescent="0.25">
      <c r="A6" s="30">
        <v>4</v>
      </c>
      <c r="B6" s="30">
        <v>49746.44</v>
      </c>
      <c r="C6" s="30">
        <v>1097.17</v>
      </c>
      <c r="D6" s="30">
        <v>423.45</v>
      </c>
      <c r="E6" s="30"/>
      <c r="F6" s="30">
        <v>26</v>
      </c>
      <c r="G6" s="30">
        <v>11</v>
      </c>
      <c r="H6" s="30">
        <f t="shared" ref="H6:H14" si="1">F6-G6-I6</f>
        <v>14</v>
      </c>
      <c r="I6" s="30">
        <v>1</v>
      </c>
    </row>
    <row r="7" spans="1:9" x14ac:dyDescent="0.25">
      <c r="A7" s="30">
        <v>5</v>
      </c>
      <c r="B7" s="30">
        <v>1035.82</v>
      </c>
      <c r="C7" s="30">
        <v>124.96000000000001</v>
      </c>
      <c r="D7" s="30">
        <v>2362.7699999999995</v>
      </c>
      <c r="E7" s="30"/>
      <c r="F7" s="30">
        <v>26</v>
      </c>
      <c r="G7" s="30">
        <v>22</v>
      </c>
      <c r="H7" s="30">
        <f t="shared" si="1"/>
        <v>3</v>
      </c>
      <c r="I7" s="30">
        <v>1</v>
      </c>
    </row>
    <row r="8" spans="1:9" x14ac:dyDescent="0.25">
      <c r="A8" s="30">
        <v>6</v>
      </c>
      <c r="B8" s="30"/>
      <c r="C8" s="30">
        <v>25</v>
      </c>
      <c r="D8">
        <v>332.58</v>
      </c>
      <c r="E8" s="30"/>
      <c r="F8" s="30">
        <v>11</v>
      </c>
      <c r="G8" s="30">
        <v>10</v>
      </c>
      <c r="H8" s="30">
        <f t="shared" si="1"/>
        <v>1</v>
      </c>
      <c r="I8" s="30"/>
    </row>
    <row r="9" spans="1:9" x14ac:dyDescent="0.25">
      <c r="A9" s="30">
        <v>7</v>
      </c>
      <c r="B9" s="30"/>
      <c r="C9" s="30">
        <v>0</v>
      </c>
      <c r="D9" s="30">
        <v>0</v>
      </c>
      <c r="E9" s="30"/>
      <c r="F9" s="30"/>
      <c r="G9" s="30"/>
      <c r="H9" s="30">
        <f t="shared" si="1"/>
        <v>0</v>
      </c>
      <c r="I9" s="30"/>
    </row>
    <row r="10" spans="1:9" x14ac:dyDescent="0.25">
      <c r="A10" s="30">
        <v>8</v>
      </c>
      <c r="B10" s="30">
        <v>1296.08</v>
      </c>
      <c r="C10" s="30">
        <v>153.07999999999998</v>
      </c>
      <c r="D10" s="30">
        <v>10149.370000000003</v>
      </c>
      <c r="E10" s="30"/>
      <c r="F10" s="30">
        <v>24</v>
      </c>
      <c r="G10" s="30">
        <v>19</v>
      </c>
      <c r="H10" s="30">
        <f t="shared" si="1"/>
        <v>4</v>
      </c>
      <c r="I10" s="30">
        <v>1</v>
      </c>
    </row>
    <row r="11" spans="1:9" x14ac:dyDescent="0.25">
      <c r="A11" s="30">
        <v>9</v>
      </c>
      <c r="B11" s="30"/>
      <c r="C11" s="30">
        <v>486.9500000000001</v>
      </c>
      <c r="D11" s="30">
        <v>3451.92</v>
      </c>
      <c r="E11" s="30"/>
      <c r="F11" s="30">
        <v>27</v>
      </c>
      <c r="G11" s="30">
        <v>8</v>
      </c>
      <c r="H11" s="30">
        <f t="shared" si="1"/>
        <v>19</v>
      </c>
      <c r="I11" s="30"/>
    </row>
    <row r="12" spans="1:9" x14ac:dyDescent="0.25">
      <c r="A12" s="30">
        <v>10</v>
      </c>
      <c r="B12" s="30"/>
      <c r="C12" s="30">
        <v>572.54999999999995</v>
      </c>
      <c r="D12" s="30">
        <v>2659.4900000000002</v>
      </c>
      <c r="E12" s="30"/>
      <c r="F12" s="30">
        <v>25</v>
      </c>
      <c r="G12" s="30">
        <v>7</v>
      </c>
      <c r="H12" s="30">
        <f t="shared" si="1"/>
        <v>18</v>
      </c>
      <c r="I12" s="30"/>
    </row>
    <row r="13" spans="1:9" x14ac:dyDescent="0.25">
      <c r="A13" s="30">
        <v>11</v>
      </c>
      <c r="B13" s="30"/>
      <c r="C13" s="30">
        <v>280.99</v>
      </c>
      <c r="D13" s="30">
        <v>1919.1000000000004</v>
      </c>
      <c r="E13" s="30"/>
      <c r="F13" s="30">
        <v>17</v>
      </c>
      <c r="G13" s="30">
        <v>4</v>
      </c>
      <c r="H13" s="30">
        <f t="shared" si="1"/>
        <v>13</v>
      </c>
      <c r="I13" s="30"/>
    </row>
    <row r="14" spans="1:9" x14ac:dyDescent="0.25">
      <c r="A14" s="30">
        <v>12</v>
      </c>
      <c r="B14" s="30">
        <v>1883.4999999999998</v>
      </c>
      <c r="C14" s="30">
        <v>1253.0899999999999</v>
      </c>
      <c r="D14" s="30">
        <v>1159.42</v>
      </c>
      <c r="E14" s="30"/>
      <c r="F14" s="30">
        <v>15</v>
      </c>
      <c r="G14" s="30">
        <v>8</v>
      </c>
      <c r="H14" s="30">
        <f t="shared" si="1"/>
        <v>3</v>
      </c>
      <c r="I14" s="30">
        <v>4</v>
      </c>
    </row>
    <row r="15" spans="1:9" x14ac:dyDescent="0.25">
      <c r="A15" s="30" t="s">
        <v>24</v>
      </c>
      <c r="B15" s="30">
        <f t="shared" ref="B15:F15" si="2">SUM(B3:B14)</f>
        <v>60885.22</v>
      </c>
      <c r="C15" s="30">
        <f t="shared" si="2"/>
        <v>4455.03</v>
      </c>
      <c r="D15" s="30">
        <f t="shared" si="2"/>
        <v>27332.620000000003</v>
      </c>
      <c r="E15" s="30">
        <f t="shared" si="2"/>
        <v>0</v>
      </c>
      <c r="F15" s="30">
        <f t="shared" si="2"/>
        <v>228</v>
      </c>
      <c r="G15" s="30">
        <f>SUM(G3:G14)</f>
        <v>121</v>
      </c>
      <c r="H15" s="34">
        <f>SUM(H3:H14)</f>
        <v>99</v>
      </c>
      <c r="I15" s="34">
        <f>SUM(I3:I14)</f>
        <v>8</v>
      </c>
    </row>
    <row r="17" spans="3:4" x14ac:dyDescent="0.25">
      <c r="C17" t="s">
        <v>25</v>
      </c>
      <c r="D17">
        <f>D15+C15+B15</f>
        <v>92672.87</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abSelected="1" workbookViewId="0">
      <selection activeCell="E42" sqref="E42"/>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8" ht="15.75" x14ac:dyDescent="0.25">
      <c r="A1" s="1"/>
    </row>
    <row r="2" spans="1:8" ht="15.75" x14ac:dyDescent="0.25">
      <c r="A2" s="2" t="s">
        <v>28</v>
      </c>
      <c r="B2" s="2"/>
      <c r="C2" s="2"/>
      <c r="D2" s="2"/>
      <c r="E2" s="2"/>
      <c r="F2" s="2"/>
      <c r="G2" s="2"/>
    </row>
    <row r="3" spans="1:8" ht="15.75" x14ac:dyDescent="0.25">
      <c r="A3" s="157" t="s">
        <v>61</v>
      </c>
      <c r="B3" s="157"/>
      <c r="C3" s="157"/>
      <c r="D3" s="157"/>
      <c r="E3" s="157"/>
      <c r="F3" s="157"/>
    </row>
    <row r="4" spans="1:8" ht="15.75" x14ac:dyDescent="0.25">
      <c r="A4" s="3"/>
      <c r="B4" s="159" t="s">
        <v>29</v>
      </c>
      <c r="C4" s="159"/>
      <c r="D4" s="159"/>
      <c r="E4" s="159"/>
      <c r="F4" s="159"/>
      <c r="G4" s="159"/>
      <c r="H4" s="159"/>
    </row>
    <row r="5" spans="1:8" ht="16.5" thickBot="1" x14ac:dyDescent="0.3">
      <c r="A5" s="3"/>
    </row>
    <row r="6" spans="1:8" ht="43.5" thickBot="1" x14ac:dyDescent="0.3">
      <c r="A6" s="4" t="s">
        <v>0</v>
      </c>
      <c r="B6" s="5" t="s">
        <v>1</v>
      </c>
      <c r="C6" s="5" t="s">
        <v>2</v>
      </c>
      <c r="D6" s="5" t="s">
        <v>3</v>
      </c>
      <c r="E6" s="5" t="s">
        <v>4</v>
      </c>
      <c r="F6" s="5" t="s">
        <v>5</v>
      </c>
      <c r="G6" s="5" t="s">
        <v>6</v>
      </c>
      <c r="H6" s="5" t="s">
        <v>7</v>
      </c>
    </row>
    <row r="7" spans="1:8" ht="31.5" x14ac:dyDescent="0.25">
      <c r="A7" s="94">
        <v>1</v>
      </c>
      <c r="B7" s="95" t="s">
        <v>63</v>
      </c>
      <c r="C7" s="96" t="s">
        <v>64</v>
      </c>
      <c r="D7" s="96">
        <v>19.920000000000002</v>
      </c>
      <c r="E7" s="97" t="s">
        <v>8</v>
      </c>
      <c r="F7" s="96" t="s">
        <v>9</v>
      </c>
      <c r="G7" s="96" t="s">
        <v>11</v>
      </c>
      <c r="H7" s="89" t="s">
        <v>65</v>
      </c>
    </row>
    <row r="8" spans="1:8" ht="31.5" x14ac:dyDescent="0.25">
      <c r="A8" s="87">
        <v>2</v>
      </c>
      <c r="B8" s="53" t="s">
        <v>353</v>
      </c>
      <c r="C8" s="57" t="s">
        <v>67</v>
      </c>
      <c r="D8" s="106">
        <v>15</v>
      </c>
      <c r="E8" s="59" t="s">
        <v>8</v>
      </c>
      <c r="F8" s="57" t="s">
        <v>9</v>
      </c>
      <c r="G8" s="57" t="s">
        <v>11</v>
      </c>
      <c r="H8" s="86" t="s">
        <v>354</v>
      </c>
    </row>
    <row r="9" spans="1:8" ht="31.5" x14ac:dyDescent="0.25">
      <c r="A9" s="87">
        <v>3</v>
      </c>
      <c r="B9" s="53" t="s">
        <v>69</v>
      </c>
      <c r="C9" s="57" t="s">
        <v>67</v>
      </c>
      <c r="D9" s="57">
        <v>10.65</v>
      </c>
      <c r="E9" s="59" t="s">
        <v>8</v>
      </c>
      <c r="F9" s="57" t="s">
        <v>9</v>
      </c>
      <c r="G9" s="57" t="s">
        <v>11</v>
      </c>
      <c r="H9" s="86" t="s">
        <v>15</v>
      </c>
    </row>
    <row r="10" spans="1:8" ht="31.5" x14ac:dyDescent="0.25">
      <c r="A10" s="87">
        <v>4</v>
      </c>
      <c r="B10" s="66" t="s">
        <v>113</v>
      </c>
      <c r="C10" s="57" t="s">
        <v>355</v>
      </c>
      <c r="D10" s="103">
        <v>60</v>
      </c>
      <c r="E10" s="69" t="s">
        <v>8</v>
      </c>
      <c r="F10" s="70" t="s">
        <v>9</v>
      </c>
      <c r="G10" s="70" t="s">
        <v>10</v>
      </c>
      <c r="H10" s="71" t="s">
        <v>114</v>
      </c>
    </row>
    <row r="11" spans="1:8" ht="31.5" x14ac:dyDescent="0.25">
      <c r="A11" s="87">
        <v>5</v>
      </c>
      <c r="B11" s="90" t="s">
        <v>66</v>
      </c>
      <c r="C11" s="57" t="s">
        <v>70</v>
      </c>
      <c r="D11" s="58">
        <v>14</v>
      </c>
      <c r="E11" s="59" t="s">
        <v>8</v>
      </c>
      <c r="F11" s="57" t="s">
        <v>9</v>
      </c>
      <c r="G11" s="57" t="s">
        <v>11</v>
      </c>
      <c r="H11" s="86" t="s">
        <v>68</v>
      </c>
    </row>
    <row r="12" spans="1:8" ht="31.5" x14ac:dyDescent="0.25">
      <c r="A12" s="87">
        <v>6</v>
      </c>
      <c r="B12" s="91" t="s">
        <v>356</v>
      </c>
      <c r="C12" s="57" t="s">
        <v>71</v>
      </c>
      <c r="D12" s="103">
        <v>65</v>
      </c>
      <c r="E12" s="69" t="s">
        <v>8</v>
      </c>
      <c r="F12" s="70" t="s">
        <v>9</v>
      </c>
      <c r="G12" s="57" t="s">
        <v>11</v>
      </c>
      <c r="H12" s="71" t="s">
        <v>357</v>
      </c>
    </row>
    <row r="13" spans="1:8" ht="31.5" x14ac:dyDescent="0.25">
      <c r="A13" s="87">
        <v>7</v>
      </c>
      <c r="B13" s="85" t="s">
        <v>181</v>
      </c>
      <c r="C13" s="57" t="s">
        <v>70</v>
      </c>
      <c r="D13" s="105">
        <v>121.4</v>
      </c>
      <c r="E13" s="73" t="s">
        <v>8</v>
      </c>
      <c r="F13" s="74" t="s">
        <v>9</v>
      </c>
      <c r="G13" s="74" t="s">
        <v>11</v>
      </c>
      <c r="H13" s="56" t="s">
        <v>183</v>
      </c>
    </row>
    <row r="14" spans="1:8" ht="31.5" x14ac:dyDescent="0.25">
      <c r="A14" s="87">
        <v>8</v>
      </c>
      <c r="B14" s="30" t="s">
        <v>358</v>
      </c>
      <c r="C14" s="57" t="s">
        <v>71</v>
      </c>
      <c r="D14" s="104">
        <v>31.9</v>
      </c>
      <c r="E14" s="69" t="s">
        <v>8</v>
      </c>
      <c r="F14" s="70" t="s">
        <v>9</v>
      </c>
      <c r="G14" s="57" t="s">
        <v>11</v>
      </c>
      <c r="H14" s="30" t="s">
        <v>39</v>
      </c>
    </row>
    <row r="15" spans="1:8" ht="31.5" x14ac:dyDescent="0.25">
      <c r="A15" s="87">
        <v>9</v>
      </c>
      <c r="B15" s="53" t="s">
        <v>51</v>
      </c>
      <c r="C15" s="57" t="s">
        <v>71</v>
      </c>
      <c r="D15" s="92">
        <v>127.12</v>
      </c>
      <c r="E15" s="59" t="s">
        <v>8</v>
      </c>
      <c r="F15" s="92" t="s">
        <v>9</v>
      </c>
      <c r="G15" s="92" t="s">
        <v>11</v>
      </c>
      <c r="H15" s="51" t="s">
        <v>14</v>
      </c>
    </row>
    <row r="16" spans="1:8" ht="31.5" x14ac:dyDescent="0.25">
      <c r="A16" s="87">
        <v>10</v>
      </c>
      <c r="B16" s="53" t="s">
        <v>35</v>
      </c>
      <c r="C16" s="93" t="s">
        <v>52</v>
      </c>
      <c r="D16" s="57">
        <v>10.89</v>
      </c>
      <c r="E16" s="59" t="s">
        <v>8</v>
      </c>
      <c r="F16" s="92" t="s">
        <v>9</v>
      </c>
      <c r="G16" s="92" t="s">
        <v>11</v>
      </c>
      <c r="H16" s="86" t="s">
        <v>36</v>
      </c>
    </row>
    <row r="17" spans="1:8" ht="31.5" x14ac:dyDescent="0.25">
      <c r="A17" s="87">
        <v>11</v>
      </c>
      <c r="B17" s="53" t="s">
        <v>53</v>
      </c>
      <c r="C17" s="93" t="s">
        <v>52</v>
      </c>
      <c r="D17" s="92">
        <v>55.45</v>
      </c>
      <c r="E17" s="59" t="s">
        <v>8</v>
      </c>
      <c r="F17" s="92" t="s">
        <v>9</v>
      </c>
      <c r="G17" s="92" t="s">
        <v>11</v>
      </c>
      <c r="H17" s="51" t="s">
        <v>18</v>
      </c>
    </row>
    <row r="18" spans="1:8" ht="31.5" x14ac:dyDescent="0.25">
      <c r="A18" s="87">
        <v>12</v>
      </c>
      <c r="B18" s="66" t="s">
        <v>113</v>
      </c>
      <c r="C18" s="57" t="s">
        <v>359</v>
      </c>
      <c r="D18" s="103">
        <v>13</v>
      </c>
      <c r="E18" s="69" t="s">
        <v>8</v>
      </c>
      <c r="F18" s="70" t="s">
        <v>9</v>
      </c>
      <c r="G18" s="70" t="s">
        <v>10</v>
      </c>
      <c r="H18" s="71" t="s">
        <v>114</v>
      </c>
    </row>
    <row r="19" spans="1:8" ht="31.5" x14ac:dyDescent="0.25">
      <c r="A19" s="87">
        <v>13</v>
      </c>
      <c r="B19" s="66" t="s">
        <v>113</v>
      </c>
      <c r="C19" s="57" t="s">
        <v>359</v>
      </c>
      <c r="D19" s="103">
        <v>32</v>
      </c>
      <c r="E19" s="69" t="s">
        <v>8</v>
      </c>
      <c r="F19" s="70" t="s">
        <v>9</v>
      </c>
      <c r="G19" s="70" t="s">
        <v>10</v>
      </c>
      <c r="H19" s="71" t="s">
        <v>114</v>
      </c>
    </row>
    <row r="20" spans="1:8" ht="31.5" x14ac:dyDescent="0.25">
      <c r="A20" s="87">
        <v>14</v>
      </c>
      <c r="B20" s="66" t="s">
        <v>113</v>
      </c>
      <c r="C20" s="57" t="s">
        <v>359</v>
      </c>
      <c r="D20" s="103">
        <v>15</v>
      </c>
      <c r="E20" s="69" t="s">
        <v>8</v>
      </c>
      <c r="F20" s="70" t="s">
        <v>9</v>
      </c>
      <c r="G20" s="70" t="s">
        <v>10</v>
      </c>
      <c r="H20" s="71" t="s">
        <v>114</v>
      </c>
    </row>
    <row r="21" spans="1:8" ht="31.5" x14ac:dyDescent="0.25">
      <c r="A21" s="87">
        <v>15</v>
      </c>
      <c r="B21" s="66" t="s">
        <v>113</v>
      </c>
      <c r="C21" s="57" t="s">
        <v>72</v>
      </c>
      <c r="D21" s="103">
        <v>40</v>
      </c>
      <c r="E21" s="69" t="s">
        <v>8</v>
      </c>
      <c r="F21" s="70" t="s">
        <v>9</v>
      </c>
      <c r="G21" s="70" t="s">
        <v>10</v>
      </c>
      <c r="H21" s="71" t="s">
        <v>114</v>
      </c>
    </row>
    <row r="22" spans="1:8" ht="31.5" x14ac:dyDescent="0.25">
      <c r="A22" s="87">
        <v>16</v>
      </c>
      <c r="B22" s="53" t="s">
        <v>30</v>
      </c>
      <c r="C22" s="57" t="s">
        <v>72</v>
      </c>
      <c r="D22" s="57">
        <v>72.36</v>
      </c>
      <c r="E22" s="59" t="s">
        <v>8</v>
      </c>
      <c r="F22" s="57" t="s">
        <v>9</v>
      </c>
      <c r="G22" s="57" t="s">
        <v>11</v>
      </c>
      <c r="H22" s="86" t="s">
        <v>39</v>
      </c>
    </row>
    <row r="23" spans="1:8" ht="31.5" x14ac:dyDescent="0.25">
      <c r="A23" s="87">
        <v>17</v>
      </c>
      <c r="B23" s="53" t="s">
        <v>16</v>
      </c>
      <c r="C23" s="57" t="s">
        <v>72</v>
      </c>
      <c r="D23" s="57">
        <v>1363.92</v>
      </c>
      <c r="E23" s="59" t="s">
        <v>8</v>
      </c>
      <c r="F23" s="57" t="s">
        <v>9</v>
      </c>
      <c r="G23" s="57" t="s">
        <v>11</v>
      </c>
      <c r="H23" s="86">
        <v>22100000</v>
      </c>
    </row>
    <row r="24" spans="1:8" ht="31.5" x14ac:dyDescent="0.25">
      <c r="A24" s="87">
        <v>18</v>
      </c>
      <c r="B24" s="53" t="s">
        <v>16</v>
      </c>
      <c r="C24" s="57" t="s">
        <v>72</v>
      </c>
      <c r="D24" s="57">
        <v>425</v>
      </c>
      <c r="E24" s="59" t="s">
        <v>8</v>
      </c>
      <c r="F24" s="57" t="s">
        <v>9</v>
      </c>
      <c r="G24" s="57" t="s">
        <v>11</v>
      </c>
      <c r="H24" s="86">
        <v>22100000</v>
      </c>
    </row>
    <row r="25" spans="1:8" ht="31.5" x14ac:dyDescent="0.25">
      <c r="A25" s="87">
        <v>19</v>
      </c>
      <c r="B25" s="66" t="s">
        <v>360</v>
      </c>
      <c r="C25" s="57" t="s">
        <v>361</v>
      </c>
      <c r="D25" s="103">
        <v>20</v>
      </c>
      <c r="E25" s="59" t="s">
        <v>8</v>
      </c>
      <c r="F25" s="57" t="s">
        <v>9</v>
      </c>
      <c r="G25" s="57" t="s">
        <v>11</v>
      </c>
      <c r="H25" s="71" t="s">
        <v>183</v>
      </c>
    </row>
    <row r="26" spans="1:8" ht="31.5" x14ac:dyDescent="0.25">
      <c r="A26" s="87">
        <v>20</v>
      </c>
      <c r="B26" s="66" t="s">
        <v>113</v>
      </c>
      <c r="C26" s="57" t="s">
        <v>361</v>
      </c>
      <c r="D26" s="103">
        <v>15.24</v>
      </c>
      <c r="E26" s="69" t="s">
        <v>8</v>
      </c>
      <c r="F26" s="70" t="s">
        <v>9</v>
      </c>
      <c r="G26" s="70" t="s">
        <v>10</v>
      </c>
      <c r="H26" s="71" t="s">
        <v>114</v>
      </c>
    </row>
    <row r="27" spans="1:8" ht="31.5" x14ac:dyDescent="0.25">
      <c r="A27" s="87">
        <v>21</v>
      </c>
      <c r="B27" s="66" t="s">
        <v>113</v>
      </c>
      <c r="C27" s="57" t="s">
        <v>362</v>
      </c>
      <c r="D27" s="103">
        <v>60</v>
      </c>
      <c r="E27" s="69" t="s">
        <v>8</v>
      </c>
      <c r="F27" s="70" t="s">
        <v>9</v>
      </c>
      <c r="G27" s="70" t="s">
        <v>10</v>
      </c>
      <c r="H27" s="71" t="s">
        <v>114</v>
      </c>
    </row>
    <row r="28" spans="1:8" ht="31.5" x14ac:dyDescent="0.25">
      <c r="A28" s="87">
        <v>22</v>
      </c>
      <c r="B28" s="66" t="s">
        <v>113</v>
      </c>
      <c r="C28" s="57" t="s">
        <v>363</v>
      </c>
      <c r="D28" s="103">
        <v>36</v>
      </c>
      <c r="E28" s="69" t="s">
        <v>8</v>
      </c>
      <c r="F28" s="70" t="s">
        <v>9</v>
      </c>
      <c r="G28" s="70" t="s">
        <v>10</v>
      </c>
      <c r="H28" s="71" t="s">
        <v>114</v>
      </c>
    </row>
    <row r="29" spans="1:8" ht="32.25" thickBot="1" x14ac:dyDescent="0.3">
      <c r="A29" s="87">
        <v>23</v>
      </c>
      <c r="B29" s="77" t="s">
        <v>113</v>
      </c>
      <c r="C29" s="98" t="s">
        <v>363</v>
      </c>
      <c r="D29" s="107">
        <v>20</v>
      </c>
      <c r="E29" s="79" t="s">
        <v>8</v>
      </c>
      <c r="F29" s="80" t="s">
        <v>9</v>
      </c>
      <c r="G29" s="80" t="s">
        <v>10</v>
      </c>
      <c r="H29" s="81" t="s">
        <v>114</v>
      </c>
    </row>
    <row r="30" spans="1:8" ht="15.75" thickBot="1" x14ac:dyDescent="0.3">
      <c r="A30" s="99"/>
      <c r="B30" s="100"/>
      <c r="C30" s="101"/>
      <c r="D30" s="102"/>
      <c r="E30" s="102"/>
      <c r="F30" s="102"/>
      <c r="G30" s="102"/>
      <c r="H30" s="102"/>
    </row>
    <row r="31" spans="1:8" ht="15.75" x14ac:dyDescent="0.25">
      <c r="A31" s="23"/>
      <c r="B31" s="37"/>
      <c r="C31" s="22"/>
      <c r="D31" s="25"/>
      <c r="E31" s="26"/>
      <c r="F31" s="22"/>
      <c r="G31" s="22"/>
      <c r="H31" s="27"/>
    </row>
    <row r="32" spans="1:8" ht="15.75" x14ac:dyDescent="0.25">
      <c r="A32" s="23"/>
      <c r="B32" s="37"/>
      <c r="C32" s="22"/>
      <c r="D32" s="25"/>
      <c r="E32" s="26"/>
      <c r="F32" s="22"/>
      <c r="G32" s="22"/>
      <c r="H32" s="27"/>
    </row>
    <row r="33" spans="1:10" ht="27.6" customHeight="1" x14ac:dyDescent="0.25">
      <c r="A33" s="156" t="s">
        <v>75</v>
      </c>
      <c r="B33" s="156"/>
      <c r="C33" s="156"/>
      <c r="D33" s="156"/>
      <c r="E33" s="156"/>
      <c r="F33" s="156"/>
      <c r="G33" s="156"/>
      <c r="H33" s="156"/>
      <c r="I33" s="39"/>
      <c r="J33" s="39"/>
    </row>
    <row r="34" spans="1:10" ht="15.75" x14ac:dyDescent="0.25">
      <c r="A34" s="23"/>
      <c r="B34" s="24"/>
      <c r="C34" s="22"/>
      <c r="D34" s="25"/>
      <c r="E34" s="26"/>
      <c r="F34" s="22"/>
      <c r="G34" s="22"/>
      <c r="H34" s="27"/>
    </row>
    <row r="35" spans="1:10" ht="29.25" customHeight="1" x14ac:dyDescent="0.25">
      <c r="A35" s="160" t="s">
        <v>31</v>
      </c>
      <c r="B35" s="160"/>
      <c r="C35" s="160"/>
      <c r="D35" s="160"/>
      <c r="E35" s="160"/>
      <c r="F35" s="160"/>
      <c r="G35" s="160"/>
      <c r="H35" s="160"/>
      <c r="I35" s="18"/>
      <c r="J35" s="18"/>
    </row>
    <row r="36" spans="1:10" ht="33" customHeight="1" x14ac:dyDescent="0.25">
      <c r="A36" s="156" t="s">
        <v>32</v>
      </c>
      <c r="B36" s="156"/>
      <c r="C36" s="156"/>
      <c r="D36" s="156"/>
      <c r="E36" s="156"/>
      <c r="F36" s="156"/>
      <c r="G36" s="156"/>
      <c r="H36" s="156"/>
      <c r="I36" s="39"/>
      <c r="J36" s="39"/>
    </row>
    <row r="37" spans="1:10" ht="31.5" customHeight="1" x14ac:dyDescent="0.25">
      <c r="A37" s="156" t="s">
        <v>12</v>
      </c>
      <c r="B37" s="156"/>
      <c r="C37" s="156"/>
      <c r="D37" s="156"/>
      <c r="E37" s="156"/>
      <c r="F37" s="156"/>
      <c r="G37" s="156"/>
      <c r="H37" s="156"/>
      <c r="I37" s="39"/>
      <c r="J37" s="39"/>
    </row>
    <row r="38" spans="1:10" ht="34.5" customHeight="1" x14ac:dyDescent="0.25">
      <c r="A38" s="160" t="s">
        <v>33</v>
      </c>
      <c r="B38" s="160"/>
      <c r="C38" s="160"/>
      <c r="D38" s="160"/>
      <c r="E38" s="160"/>
      <c r="F38" s="160"/>
      <c r="G38" s="160"/>
      <c r="H38" s="160"/>
      <c r="I38" s="38"/>
      <c r="J38" s="38"/>
    </row>
    <row r="39" spans="1:10" ht="82.5" customHeight="1" x14ac:dyDescent="0.25">
      <c r="A39" s="160" t="s">
        <v>34</v>
      </c>
      <c r="B39" s="160"/>
      <c r="C39" s="160"/>
      <c r="D39" s="160"/>
      <c r="E39" s="160"/>
      <c r="F39" s="160"/>
      <c r="G39" s="160"/>
      <c r="H39" s="160"/>
      <c r="I39" s="18"/>
      <c r="J39" s="18"/>
    </row>
    <row r="41" spans="1:10" x14ac:dyDescent="0.25">
      <c r="D41" t="s">
        <v>11</v>
      </c>
      <c r="E41">
        <f>D7+D8+D9+D11+D12+D13+D14+D15+D16+D17+D22+D23+D24+D25</f>
        <v>2352.61</v>
      </c>
    </row>
    <row r="42" spans="1:10" x14ac:dyDescent="0.25">
      <c r="D42" t="s">
        <v>10</v>
      </c>
      <c r="E42">
        <f>D10+D18+D19+D20+D21+D26+D27+D28+D29</f>
        <v>291.24</v>
      </c>
    </row>
    <row r="43" spans="1:10" x14ac:dyDescent="0.25">
      <c r="D43" t="s">
        <v>19</v>
      </c>
      <c r="E43">
        <v>0</v>
      </c>
    </row>
  </sheetData>
  <mergeCells count="8">
    <mergeCell ref="A38:H38"/>
    <mergeCell ref="A39:H39"/>
    <mergeCell ref="A3:F3"/>
    <mergeCell ref="B4:H4"/>
    <mergeCell ref="A35:H35"/>
    <mergeCell ref="A36:H36"/>
    <mergeCell ref="A37:H37"/>
    <mergeCell ref="A33:H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14" workbookViewId="0">
      <selection activeCell="E38" sqref="E38"/>
    </sheetView>
  </sheetViews>
  <sheetFormatPr defaultRowHeight="15" x14ac:dyDescent="0.25"/>
  <cols>
    <col min="1" max="1" width="4.85546875" customWidth="1"/>
    <col min="2" max="2" width="16.42578125" customWidth="1"/>
    <col min="3" max="3" width="11" customWidth="1"/>
    <col min="4" max="4" width="9" customWidth="1"/>
    <col min="5" max="5" width="10.5703125" customWidth="1"/>
    <col min="6" max="6" width="11.42578125" customWidth="1"/>
    <col min="7" max="7" width="10.85546875" customWidth="1"/>
    <col min="8" max="8" width="12.42578125" customWidth="1"/>
  </cols>
  <sheetData>
    <row r="1" spans="1:8" ht="15.75" x14ac:dyDescent="0.25">
      <c r="A1" s="1"/>
    </row>
    <row r="2" spans="1:8" ht="15.75" x14ac:dyDescent="0.25">
      <c r="A2" s="2" t="s">
        <v>28</v>
      </c>
      <c r="B2" s="2"/>
      <c r="C2" s="2"/>
      <c r="D2" s="2"/>
      <c r="E2" s="2"/>
      <c r="F2" s="2"/>
      <c r="G2" s="2"/>
    </row>
    <row r="3" spans="1:8" ht="15.75" x14ac:dyDescent="0.25">
      <c r="A3" s="157" t="s">
        <v>97</v>
      </c>
      <c r="B3" s="157"/>
      <c r="C3" s="157"/>
      <c r="D3" s="157"/>
      <c r="E3" s="157"/>
      <c r="F3" s="157"/>
    </row>
    <row r="4" spans="1:8" ht="15.75" x14ac:dyDescent="0.25">
      <c r="A4" s="3"/>
      <c r="B4" s="159" t="s">
        <v>29</v>
      </c>
      <c r="C4" s="159"/>
      <c r="D4" s="159"/>
      <c r="E4" s="159"/>
      <c r="F4" s="159"/>
      <c r="G4" s="159"/>
      <c r="H4" s="159"/>
    </row>
    <row r="5" spans="1:8" ht="16.5" thickBot="1" x14ac:dyDescent="0.3">
      <c r="A5" s="3"/>
    </row>
    <row r="6" spans="1:8" ht="42.75" x14ac:dyDescent="0.25">
      <c r="A6" s="46" t="s">
        <v>0</v>
      </c>
      <c r="B6" s="36" t="s">
        <v>1</v>
      </c>
      <c r="C6" s="36" t="s">
        <v>2</v>
      </c>
      <c r="D6" s="36" t="s">
        <v>3</v>
      </c>
      <c r="E6" s="36" t="s">
        <v>4</v>
      </c>
      <c r="F6" s="36" t="s">
        <v>5</v>
      </c>
      <c r="G6" s="36" t="s">
        <v>6</v>
      </c>
      <c r="H6" s="36" t="s">
        <v>7</v>
      </c>
    </row>
    <row r="7" spans="1:8" ht="29.45" customHeight="1" x14ac:dyDescent="0.25">
      <c r="A7" s="57">
        <v>1</v>
      </c>
      <c r="B7" s="112" t="s">
        <v>77</v>
      </c>
      <c r="C7" s="112" t="s">
        <v>78</v>
      </c>
      <c r="D7" s="113">
        <v>84.98</v>
      </c>
      <c r="E7" s="114" t="s">
        <v>8</v>
      </c>
      <c r="F7" s="68" t="s">
        <v>9</v>
      </c>
      <c r="G7" s="68" t="s">
        <v>11</v>
      </c>
      <c r="H7" s="112" t="s">
        <v>79</v>
      </c>
    </row>
    <row r="8" spans="1:8" ht="29.45" customHeight="1" x14ac:dyDescent="0.25">
      <c r="A8" s="57">
        <v>2</v>
      </c>
      <c r="B8" s="115" t="s">
        <v>113</v>
      </c>
      <c r="C8" s="112" t="s">
        <v>346</v>
      </c>
      <c r="D8" s="103">
        <v>40</v>
      </c>
      <c r="E8" s="114" t="s">
        <v>8</v>
      </c>
      <c r="F8" s="68" t="s">
        <v>9</v>
      </c>
      <c r="G8" s="68" t="s">
        <v>10</v>
      </c>
      <c r="H8" s="116" t="s">
        <v>114</v>
      </c>
    </row>
    <row r="9" spans="1:8" ht="25.5" x14ac:dyDescent="0.25">
      <c r="A9" s="57">
        <v>3</v>
      </c>
      <c r="B9" s="112" t="s">
        <v>80</v>
      </c>
      <c r="C9" s="112" t="s">
        <v>81</v>
      </c>
      <c r="D9" s="113">
        <v>20</v>
      </c>
      <c r="E9" s="114" t="s">
        <v>8</v>
      </c>
      <c r="F9" s="68" t="s">
        <v>9</v>
      </c>
      <c r="G9" s="68" t="s">
        <v>11</v>
      </c>
      <c r="H9" s="112" t="s">
        <v>82</v>
      </c>
    </row>
    <row r="10" spans="1:8" ht="31.5" x14ac:dyDescent="0.25">
      <c r="A10" s="57">
        <v>4</v>
      </c>
      <c r="B10" s="115" t="s">
        <v>113</v>
      </c>
      <c r="C10" s="112" t="s">
        <v>347</v>
      </c>
      <c r="D10" s="103">
        <v>40</v>
      </c>
      <c r="E10" s="114" t="s">
        <v>8</v>
      </c>
      <c r="F10" s="68" t="s">
        <v>9</v>
      </c>
      <c r="G10" s="68" t="s">
        <v>10</v>
      </c>
      <c r="H10" s="116" t="s">
        <v>114</v>
      </c>
    </row>
    <row r="11" spans="1:8" ht="33.75" customHeight="1" x14ac:dyDescent="0.25">
      <c r="A11" s="57">
        <v>5</v>
      </c>
      <c r="B11" s="112" t="s">
        <v>83</v>
      </c>
      <c r="C11" s="112" t="s">
        <v>84</v>
      </c>
      <c r="D11" s="113">
        <v>84.7</v>
      </c>
      <c r="E11" s="114" t="s">
        <v>8</v>
      </c>
      <c r="F11" s="68" t="s">
        <v>9</v>
      </c>
      <c r="G11" s="68" t="s">
        <v>11</v>
      </c>
      <c r="H11" s="112" t="s">
        <v>85</v>
      </c>
    </row>
    <row r="12" spans="1:8" ht="33.75" customHeight="1" x14ac:dyDescent="0.25">
      <c r="A12" s="57">
        <v>6</v>
      </c>
      <c r="B12" s="112" t="s">
        <v>88</v>
      </c>
      <c r="C12" s="112" t="s">
        <v>87</v>
      </c>
      <c r="D12" s="113">
        <v>6923.38</v>
      </c>
      <c r="E12" s="116" t="s">
        <v>89</v>
      </c>
      <c r="F12" s="68" t="s">
        <v>9</v>
      </c>
      <c r="G12" s="68" t="s">
        <v>19</v>
      </c>
      <c r="H12" s="112" t="s">
        <v>90</v>
      </c>
    </row>
    <row r="13" spans="1:8" ht="33.75" customHeight="1" x14ac:dyDescent="0.25">
      <c r="A13" s="57">
        <v>7</v>
      </c>
      <c r="B13" s="115" t="s">
        <v>113</v>
      </c>
      <c r="C13" s="112" t="s">
        <v>348</v>
      </c>
      <c r="D13" s="103">
        <v>50</v>
      </c>
      <c r="E13" s="114" t="s">
        <v>8</v>
      </c>
      <c r="F13" s="68" t="s">
        <v>9</v>
      </c>
      <c r="G13" s="68" t="s">
        <v>10</v>
      </c>
      <c r="H13" s="116" t="s">
        <v>114</v>
      </c>
    </row>
    <row r="14" spans="1:8" ht="33.75" customHeight="1" x14ac:dyDescent="0.25">
      <c r="A14" s="57">
        <v>8</v>
      </c>
      <c r="B14" s="118" t="s">
        <v>181</v>
      </c>
      <c r="C14" s="119" t="s">
        <v>348</v>
      </c>
      <c r="D14" s="120">
        <v>11.21</v>
      </c>
      <c r="E14" s="121" t="s">
        <v>8</v>
      </c>
      <c r="F14" s="122" t="s">
        <v>9</v>
      </c>
      <c r="G14" s="122" t="s">
        <v>11</v>
      </c>
      <c r="H14" s="123" t="s">
        <v>183</v>
      </c>
    </row>
    <row r="15" spans="1:8" ht="33.75" customHeight="1" x14ac:dyDescent="0.25">
      <c r="A15" s="57">
        <v>9</v>
      </c>
      <c r="B15" s="112" t="s">
        <v>86</v>
      </c>
      <c r="C15" s="112" t="s">
        <v>87</v>
      </c>
      <c r="D15" s="113">
        <v>39.93</v>
      </c>
      <c r="E15" s="114" t="s">
        <v>8</v>
      </c>
      <c r="F15" s="68" t="s">
        <v>9</v>
      </c>
      <c r="G15" s="68" t="s">
        <v>11</v>
      </c>
      <c r="H15" s="112" t="s">
        <v>85</v>
      </c>
    </row>
    <row r="16" spans="1:8" ht="25.5" x14ac:dyDescent="0.25">
      <c r="A16" s="57">
        <v>10</v>
      </c>
      <c r="B16" s="112" t="s">
        <v>53</v>
      </c>
      <c r="C16" s="112" t="s">
        <v>91</v>
      </c>
      <c r="D16" s="113">
        <v>166.72</v>
      </c>
      <c r="E16" s="114" t="s">
        <v>8</v>
      </c>
      <c r="F16" s="68" t="s">
        <v>9</v>
      </c>
      <c r="G16" s="68" t="s">
        <v>11</v>
      </c>
      <c r="H16" s="112" t="s">
        <v>18</v>
      </c>
    </row>
    <row r="17" spans="1:10" ht="25.5" x14ac:dyDescent="0.25">
      <c r="A17" s="57">
        <v>11</v>
      </c>
      <c r="B17" s="112" t="s">
        <v>92</v>
      </c>
      <c r="C17" s="112" t="s">
        <v>91</v>
      </c>
      <c r="D17" s="113">
        <v>39</v>
      </c>
      <c r="E17" s="114" t="s">
        <v>8</v>
      </c>
      <c r="F17" s="68" t="s">
        <v>9</v>
      </c>
      <c r="G17" s="68" t="s">
        <v>11</v>
      </c>
      <c r="H17" s="112" t="s">
        <v>93</v>
      </c>
    </row>
    <row r="18" spans="1:10" ht="25.5" x14ac:dyDescent="0.25">
      <c r="A18" s="57">
        <v>12</v>
      </c>
      <c r="B18" s="112" t="s">
        <v>349</v>
      </c>
      <c r="C18" s="112" t="s">
        <v>91</v>
      </c>
      <c r="D18" s="113">
        <v>312.17</v>
      </c>
      <c r="E18" s="114" t="s">
        <v>8</v>
      </c>
      <c r="F18" s="68" t="s">
        <v>9</v>
      </c>
      <c r="G18" s="68" t="s">
        <v>11</v>
      </c>
      <c r="H18" s="112" t="s">
        <v>314</v>
      </c>
    </row>
    <row r="19" spans="1:10" ht="25.5" x14ac:dyDescent="0.25">
      <c r="A19" s="57">
        <v>13</v>
      </c>
      <c r="B19" s="112" t="s">
        <v>95</v>
      </c>
      <c r="C19" s="112" t="s">
        <v>94</v>
      </c>
      <c r="D19" s="113">
        <v>88</v>
      </c>
      <c r="E19" s="114" t="s">
        <v>8</v>
      </c>
      <c r="F19" s="68" t="s">
        <v>9</v>
      </c>
      <c r="G19" s="68" t="s">
        <v>11</v>
      </c>
      <c r="H19" s="112" t="s">
        <v>96</v>
      </c>
    </row>
    <row r="20" spans="1:10" ht="25.5" x14ac:dyDescent="0.25">
      <c r="A20" s="57">
        <v>14</v>
      </c>
      <c r="B20" s="112" t="s">
        <v>98</v>
      </c>
      <c r="C20" s="112" t="s">
        <v>99</v>
      </c>
      <c r="D20" s="113">
        <v>636.12</v>
      </c>
      <c r="E20" s="114" t="s">
        <v>8</v>
      </c>
      <c r="F20" s="68" t="s">
        <v>9</v>
      </c>
      <c r="G20" s="68" t="s">
        <v>11</v>
      </c>
      <c r="H20" s="112" t="s">
        <v>100</v>
      </c>
    </row>
    <row r="21" spans="1:10" ht="31.5" x14ac:dyDescent="0.25">
      <c r="A21" s="57">
        <v>15</v>
      </c>
      <c r="B21" s="115" t="s">
        <v>113</v>
      </c>
      <c r="C21" s="112" t="s">
        <v>350</v>
      </c>
      <c r="D21" s="103">
        <v>20</v>
      </c>
      <c r="E21" s="114" t="s">
        <v>8</v>
      </c>
      <c r="F21" s="68" t="s">
        <v>9</v>
      </c>
      <c r="G21" s="68" t="s">
        <v>10</v>
      </c>
      <c r="H21" s="116" t="s">
        <v>114</v>
      </c>
    </row>
    <row r="22" spans="1:10" ht="25.5" x14ac:dyDescent="0.25">
      <c r="A22" s="57">
        <v>16</v>
      </c>
      <c r="B22" s="112" t="s">
        <v>101</v>
      </c>
      <c r="C22" s="112" t="s">
        <v>102</v>
      </c>
      <c r="D22" s="113">
        <v>240.31</v>
      </c>
      <c r="E22" s="114" t="s">
        <v>8</v>
      </c>
      <c r="F22" s="68" t="s">
        <v>9</v>
      </c>
      <c r="G22" s="68" t="s">
        <v>11</v>
      </c>
      <c r="H22" s="112" t="s">
        <v>103</v>
      </c>
    </row>
    <row r="23" spans="1:10" ht="31.5" x14ac:dyDescent="0.25">
      <c r="A23" s="57">
        <v>17</v>
      </c>
      <c r="B23" s="115" t="s">
        <v>113</v>
      </c>
      <c r="C23" s="112" t="s">
        <v>102</v>
      </c>
      <c r="D23" s="103">
        <v>20</v>
      </c>
      <c r="E23" s="114" t="s">
        <v>8</v>
      </c>
      <c r="F23" s="68" t="s">
        <v>9</v>
      </c>
      <c r="G23" s="68" t="s">
        <v>10</v>
      </c>
      <c r="H23" s="116" t="s">
        <v>114</v>
      </c>
    </row>
    <row r="24" spans="1:10" ht="25.5" x14ac:dyDescent="0.25">
      <c r="A24" s="57">
        <v>18</v>
      </c>
      <c r="B24" s="112" t="s">
        <v>95</v>
      </c>
      <c r="C24" s="112" t="s">
        <v>104</v>
      </c>
      <c r="D24" s="113">
        <v>200</v>
      </c>
      <c r="E24" s="114" t="s">
        <v>8</v>
      </c>
      <c r="F24" s="68" t="s">
        <v>9</v>
      </c>
      <c r="G24" s="68" t="s">
        <v>11</v>
      </c>
      <c r="H24" s="112" t="s">
        <v>96</v>
      </c>
    </row>
    <row r="25" spans="1:10" ht="25.5" x14ac:dyDescent="0.25">
      <c r="A25" s="57">
        <v>19</v>
      </c>
      <c r="B25" s="112" t="s">
        <v>105</v>
      </c>
      <c r="C25" s="112" t="s">
        <v>106</v>
      </c>
      <c r="D25" s="113">
        <v>4.49</v>
      </c>
      <c r="E25" s="114" t="s">
        <v>8</v>
      </c>
      <c r="F25" s="68" t="s">
        <v>9</v>
      </c>
      <c r="G25" s="68" t="s">
        <v>11</v>
      </c>
      <c r="H25" s="112" t="s">
        <v>36</v>
      </c>
    </row>
    <row r="26" spans="1:10" ht="25.5" x14ac:dyDescent="0.25">
      <c r="A26" s="57">
        <v>20</v>
      </c>
      <c r="B26" s="112" t="s">
        <v>66</v>
      </c>
      <c r="C26" s="112" t="s">
        <v>107</v>
      </c>
      <c r="D26" s="113">
        <v>26</v>
      </c>
      <c r="E26" s="114" t="s">
        <v>8</v>
      </c>
      <c r="F26" s="68" t="s">
        <v>9</v>
      </c>
      <c r="G26" s="68" t="s">
        <v>11</v>
      </c>
      <c r="H26" s="112" t="s">
        <v>108</v>
      </c>
    </row>
    <row r="27" spans="1:10" ht="25.5" x14ac:dyDescent="0.25">
      <c r="A27" s="57">
        <v>21</v>
      </c>
      <c r="B27" s="112" t="s">
        <v>351</v>
      </c>
      <c r="C27" s="112" t="s">
        <v>107</v>
      </c>
      <c r="D27" s="113">
        <v>14.12</v>
      </c>
      <c r="E27" s="114" t="s">
        <v>8</v>
      </c>
      <c r="F27" s="68" t="s">
        <v>9</v>
      </c>
      <c r="G27" s="68" t="s">
        <v>11</v>
      </c>
      <c r="H27" s="112" t="s">
        <v>352</v>
      </c>
    </row>
    <row r="28" spans="1:10" ht="25.5" x14ac:dyDescent="0.25">
      <c r="A28" s="57">
        <v>22</v>
      </c>
      <c r="B28" s="112" t="s">
        <v>109</v>
      </c>
      <c r="C28" s="112" t="s">
        <v>110</v>
      </c>
      <c r="D28" s="113">
        <v>13.25</v>
      </c>
      <c r="E28" s="114" t="s">
        <v>8</v>
      </c>
      <c r="F28" s="68" t="s">
        <v>9</v>
      </c>
      <c r="G28" s="68" t="s">
        <v>11</v>
      </c>
      <c r="H28" s="112" t="s">
        <v>111</v>
      </c>
    </row>
    <row r="29" spans="1:10" ht="16.5" thickBot="1" x14ac:dyDescent="0.3">
      <c r="A29" s="6"/>
      <c r="B29" s="13"/>
      <c r="C29" s="7"/>
      <c r="D29" s="14"/>
      <c r="E29" s="15"/>
      <c r="F29" s="7"/>
      <c r="G29" s="6"/>
      <c r="H29" s="16"/>
    </row>
    <row r="30" spans="1:10" ht="29.25" customHeight="1" x14ac:dyDescent="0.25">
      <c r="A30" s="160" t="s">
        <v>31</v>
      </c>
      <c r="B30" s="160"/>
      <c r="C30" s="160"/>
      <c r="D30" s="160"/>
      <c r="E30" s="160"/>
      <c r="F30" s="160"/>
      <c r="G30" s="160"/>
      <c r="H30" s="160"/>
      <c r="I30" s="18"/>
      <c r="J30" s="18"/>
    </row>
    <row r="31" spans="1:10" ht="31.5" customHeight="1" x14ac:dyDescent="0.25">
      <c r="A31" s="156" t="s">
        <v>32</v>
      </c>
      <c r="B31" s="156"/>
      <c r="C31" s="156"/>
      <c r="D31" s="156"/>
      <c r="E31" s="156"/>
      <c r="F31" s="156"/>
      <c r="G31" s="156"/>
      <c r="H31" s="156"/>
      <c r="I31" s="39"/>
      <c r="J31" s="39"/>
    </row>
    <row r="32" spans="1:10" ht="34.5" customHeight="1" x14ac:dyDescent="0.25">
      <c r="A32" s="156" t="s">
        <v>12</v>
      </c>
      <c r="B32" s="156"/>
      <c r="C32" s="156"/>
      <c r="D32" s="156"/>
      <c r="E32" s="156"/>
      <c r="F32" s="156"/>
      <c r="G32" s="156"/>
      <c r="H32" s="156"/>
      <c r="I32" s="39"/>
      <c r="J32" s="39"/>
    </row>
    <row r="33" spans="1:10" ht="30" customHeight="1" x14ac:dyDescent="0.25">
      <c r="A33" s="160" t="s">
        <v>33</v>
      </c>
      <c r="B33" s="160"/>
      <c r="C33" s="160"/>
      <c r="D33" s="160"/>
      <c r="E33" s="160"/>
      <c r="F33" s="160"/>
      <c r="G33" s="160"/>
      <c r="H33" s="160"/>
      <c r="I33" s="38"/>
      <c r="J33" s="38"/>
    </row>
    <row r="34" spans="1:10" ht="80.25" customHeight="1" x14ac:dyDescent="0.25">
      <c r="A34" s="160" t="s">
        <v>34</v>
      </c>
      <c r="B34" s="160"/>
      <c r="C34" s="160"/>
      <c r="D34" s="160"/>
      <c r="E34" s="160"/>
      <c r="F34" s="160"/>
      <c r="G34" s="160"/>
      <c r="H34" s="160"/>
      <c r="I34" s="18"/>
      <c r="J34" s="18"/>
    </row>
    <row r="36" spans="1:10" ht="30.6" customHeight="1" x14ac:dyDescent="0.25">
      <c r="A36" s="156" t="s">
        <v>75</v>
      </c>
      <c r="B36" s="156"/>
      <c r="C36" s="156"/>
      <c r="D36" s="156"/>
      <c r="E36" s="156"/>
      <c r="F36" s="156"/>
      <c r="G36" s="156"/>
      <c r="H36" s="156"/>
    </row>
    <row r="37" spans="1:10" x14ac:dyDescent="0.25">
      <c r="D37" t="s">
        <v>11</v>
      </c>
      <c r="E37">
        <f>D7+D9+D11+D14+D15+D16+D17+D18+D19+D20+D22+D24+D25+D26+D27+D28</f>
        <v>1980.9999999999998</v>
      </c>
    </row>
    <row r="38" spans="1:10" x14ac:dyDescent="0.25">
      <c r="D38" t="s">
        <v>10</v>
      </c>
      <c r="E38">
        <f>D8+D10+D13+D21+D23</f>
        <v>170</v>
      </c>
    </row>
    <row r="39" spans="1:10" x14ac:dyDescent="0.25">
      <c r="D39" t="s">
        <v>19</v>
      </c>
      <c r="E39">
        <f>D12</f>
        <v>6923.38</v>
      </c>
    </row>
  </sheetData>
  <mergeCells count="8">
    <mergeCell ref="A36:H36"/>
    <mergeCell ref="A33:H33"/>
    <mergeCell ref="A34:H34"/>
    <mergeCell ref="A3:F3"/>
    <mergeCell ref="B4:H4"/>
    <mergeCell ref="A30:H30"/>
    <mergeCell ref="A31:H31"/>
    <mergeCell ref="A32:H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20" workbookViewId="0">
      <selection activeCell="E41" sqref="E41"/>
    </sheetView>
  </sheetViews>
  <sheetFormatPr defaultRowHeight="15" x14ac:dyDescent="0.25"/>
  <cols>
    <col min="1" max="1" width="4.85546875" customWidth="1"/>
    <col min="2" max="2" width="16.42578125" customWidth="1"/>
    <col min="3" max="3" width="11" customWidth="1"/>
    <col min="4" max="4" width="9" style="131" customWidth="1"/>
    <col min="5" max="5" width="10" customWidth="1"/>
    <col min="6" max="6" width="11.42578125" customWidth="1"/>
    <col min="7" max="7" width="10.85546875" customWidth="1"/>
    <col min="8" max="8" width="12.42578125" customWidth="1"/>
  </cols>
  <sheetData>
    <row r="1" spans="1:8" ht="15.75" x14ac:dyDescent="0.25">
      <c r="A1" s="1"/>
    </row>
    <row r="2" spans="1:8" ht="15.75" x14ac:dyDescent="0.25">
      <c r="A2" s="2" t="s">
        <v>28</v>
      </c>
      <c r="B2" s="2"/>
      <c r="C2" s="2"/>
      <c r="D2" s="132"/>
      <c r="E2" s="2"/>
      <c r="F2" s="2"/>
      <c r="G2" s="2"/>
    </row>
    <row r="3" spans="1:8" ht="15.75" x14ac:dyDescent="0.25">
      <c r="A3" s="157" t="s">
        <v>112</v>
      </c>
      <c r="B3" s="157"/>
      <c r="C3" s="157"/>
      <c r="D3" s="157"/>
      <c r="E3" s="157"/>
      <c r="F3" s="157"/>
    </row>
    <row r="4" spans="1:8" ht="15.75" x14ac:dyDescent="0.25">
      <c r="A4" s="11"/>
      <c r="B4" s="159" t="s">
        <v>29</v>
      </c>
      <c r="C4" s="159"/>
      <c r="D4" s="159"/>
      <c r="E4" s="159"/>
      <c r="F4" s="159"/>
      <c r="G4" s="159"/>
      <c r="H4" s="159"/>
    </row>
    <row r="5" spans="1:8" ht="16.5" thickBot="1" x14ac:dyDescent="0.3">
      <c r="A5" s="11"/>
    </row>
    <row r="6" spans="1:8" ht="42.75" x14ac:dyDescent="0.25">
      <c r="A6" s="46" t="s">
        <v>0</v>
      </c>
      <c r="B6" s="36" t="s">
        <v>1</v>
      </c>
      <c r="C6" s="36" t="s">
        <v>2</v>
      </c>
      <c r="D6" s="133" t="s">
        <v>3</v>
      </c>
      <c r="E6" s="36" t="s">
        <v>4</v>
      </c>
      <c r="F6" s="36" t="s">
        <v>5</v>
      </c>
      <c r="G6" s="36" t="s">
        <v>6</v>
      </c>
      <c r="H6" s="36" t="s">
        <v>7</v>
      </c>
    </row>
    <row r="7" spans="1:8" ht="31.5" x14ac:dyDescent="0.25">
      <c r="A7" s="51">
        <v>1</v>
      </c>
      <c r="B7" s="115" t="s">
        <v>113</v>
      </c>
      <c r="C7" s="115" t="s">
        <v>115</v>
      </c>
      <c r="D7" s="103">
        <v>398</v>
      </c>
      <c r="E7" s="114" t="s">
        <v>8</v>
      </c>
      <c r="F7" s="68" t="s">
        <v>9</v>
      </c>
      <c r="G7" s="68" t="s">
        <v>10</v>
      </c>
      <c r="H7" s="128" t="s">
        <v>114</v>
      </c>
    </row>
    <row r="8" spans="1:8" ht="25.5" x14ac:dyDescent="0.25">
      <c r="A8" s="51">
        <v>2</v>
      </c>
      <c r="B8" s="115" t="s">
        <v>116</v>
      </c>
      <c r="C8" s="115" t="s">
        <v>117</v>
      </c>
      <c r="D8" s="135">
        <v>29.2</v>
      </c>
      <c r="E8" s="114" t="s">
        <v>8</v>
      </c>
      <c r="F8" s="68" t="s">
        <v>9</v>
      </c>
      <c r="G8" s="68" t="s">
        <v>11</v>
      </c>
      <c r="H8" s="129" t="s">
        <v>118</v>
      </c>
    </row>
    <row r="9" spans="1:8" ht="25.5" x14ac:dyDescent="0.25">
      <c r="A9" s="51">
        <v>3</v>
      </c>
      <c r="B9" s="127" t="s">
        <v>119</v>
      </c>
      <c r="C9" s="115" t="s">
        <v>117</v>
      </c>
      <c r="D9" s="135">
        <v>2.2000000000000002</v>
      </c>
      <c r="E9" s="114" t="s">
        <v>8</v>
      </c>
      <c r="F9" s="68" t="s">
        <v>9</v>
      </c>
      <c r="G9" s="68" t="s">
        <v>11</v>
      </c>
      <c r="H9" s="129" t="s">
        <v>108</v>
      </c>
    </row>
    <row r="10" spans="1:8" ht="25.5" x14ac:dyDescent="0.25">
      <c r="A10" s="51">
        <v>4</v>
      </c>
      <c r="B10" s="127" t="s">
        <v>120</v>
      </c>
      <c r="C10" s="115" t="s">
        <v>121</v>
      </c>
      <c r="D10" s="135">
        <v>23.07</v>
      </c>
      <c r="E10" s="114" t="s">
        <v>8</v>
      </c>
      <c r="F10" s="68" t="s">
        <v>9</v>
      </c>
      <c r="G10" s="68" t="s">
        <v>11</v>
      </c>
      <c r="H10" s="129" t="s">
        <v>122</v>
      </c>
    </row>
    <row r="11" spans="1:8" ht="31.5" x14ac:dyDescent="0.25">
      <c r="A11" s="51">
        <v>5</v>
      </c>
      <c r="B11" s="115" t="s">
        <v>113</v>
      </c>
      <c r="C11" s="115" t="s">
        <v>121</v>
      </c>
      <c r="D11" s="103">
        <v>20</v>
      </c>
      <c r="E11" s="114" t="s">
        <v>8</v>
      </c>
      <c r="F11" s="68" t="s">
        <v>9</v>
      </c>
      <c r="G11" s="68" t="s">
        <v>10</v>
      </c>
      <c r="H11" s="128" t="s">
        <v>114</v>
      </c>
    </row>
    <row r="12" spans="1:8" ht="25.5" x14ac:dyDescent="0.25">
      <c r="A12" s="51">
        <v>6</v>
      </c>
      <c r="B12" s="127" t="s">
        <v>123</v>
      </c>
      <c r="C12" s="115" t="s">
        <v>124</v>
      </c>
      <c r="D12" s="135">
        <v>11</v>
      </c>
      <c r="E12" s="114" t="s">
        <v>8</v>
      </c>
      <c r="F12" s="68" t="s">
        <v>9</v>
      </c>
      <c r="G12" s="68" t="s">
        <v>11</v>
      </c>
      <c r="H12" s="129" t="s">
        <v>85</v>
      </c>
    </row>
    <row r="13" spans="1:8" ht="31.5" x14ac:dyDescent="0.25">
      <c r="A13" s="51">
        <v>7</v>
      </c>
      <c r="B13" s="115" t="s">
        <v>113</v>
      </c>
      <c r="C13" s="115" t="s">
        <v>125</v>
      </c>
      <c r="D13" s="103">
        <v>40</v>
      </c>
      <c r="E13" s="114" t="s">
        <v>8</v>
      </c>
      <c r="F13" s="68" t="s">
        <v>9</v>
      </c>
      <c r="G13" s="68" t="s">
        <v>10</v>
      </c>
      <c r="H13" s="128" t="s">
        <v>126</v>
      </c>
    </row>
    <row r="14" spans="1:8" ht="31.5" x14ac:dyDescent="0.25">
      <c r="A14" s="51">
        <v>8</v>
      </c>
      <c r="B14" s="115" t="s">
        <v>113</v>
      </c>
      <c r="C14" s="115" t="s">
        <v>125</v>
      </c>
      <c r="D14" s="103">
        <v>20</v>
      </c>
      <c r="E14" s="114" t="s">
        <v>8</v>
      </c>
      <c r="F14" s="68" t="s">
        <v>9</v>
      </c>
      <c r="G14" s="68" t="s">
        <v>10</v>
      </c>
      <c r="H14" s="128" t="s">
        <v>114</v>
      </c>
    </row>
    <row r="15" spans="1:8" ht="31.5" x14ac:dyDescent="0.25">
      <c r="A15" s="51">
        <v>9</v>
      </c>
      <c r="B15" s="115" t="s">
        <v>113</v>
      </c>
      <c r="C15" s="115" t="s">
        <v>125</v>
      </c>
      <c r="D15" s="103">
        <v>259</v>
      </c>
      <c r="E15" s="114" t="s">
        <v>8</v>
      </c>
      <c r="F15" s="68" t="s">
        <v>9</v>
      </c>
      <c r="G15" s="68" t="s">
        <v>10</v>
      </c>
      <c r="H15" s="128" t="s">
        <v>114</v>
      </c>
    </row>
    <row r="16" spans="1:8" ht="31.5" x14ac:dyDescent="0.25">
      <c r="A16" s="51">
        <v>10</v>
      </c>
      <c r="B16" s="115" t="s">
        <v>113</v>
      </c>
      <c r="C16" s="115" t="s">
        <v>338</v>
      </c>
      <c r="D16" s="103">
        <v>20</v>
      </c>
      <c r="E16" s="114" t="s">
        <v>8</v>
      </c>
      <c r="F16" s="68" t="s">
        <v>9</v>
      </c>
      <c r="G16" s="68" t="s">
        <v>10</v>
      </c>
      <c r="H16" s="128" t="s">
        <v>114</v>
      </c>
    </row>
    <row r="17" spans="1:8" ht="25.5" x14ac:dyDescent="0.25">
      <c r="A17" s="51">
        <v>11</v>
      </c>
      <c r="B17" s="127" t="s">
        <v>127</v>
      </c>
      <c r="C17" s="115" t="s">
        <v>128</v>
      </c>
      <c r="D17" s="135">
        <v>11.53</v>
      </c>
      <c r="E17" s="114" t="s">
        <v>8</v>
      </c>
      <c r="F17" s="68" t="s">
        <v>9</v>
      </c>
      <c r="G17" s="68" t="s">
        <v>11</v>
      </c>
      <c r="H17" s="129" t="s">
        <v>129</v>
      </c>
    </row>
    <row r="18" spans="1:8" ht="32.25" customHeight="1" x14ac:dyDescent="0.25">
      <c r="A18" s="51">
        <v>12</v>
      </c>
      <c r="B18" s="127" t="s">
        <v>86</v>
      </c>
      <c r="C18" s="115" t="s">
        <v>128</v>
      </c>
      <c r="D18" s="135">
        <v>9.3699999999999992</v>
      </c>
      <c r="E18" s="114" t="s">
        <v>8</v>
      </c>
      <c r="F18" s="68" t="s">
        <v>9</v>
      </c>
      <c r="G18" s="68" t="s">
        <v>11</v>
      </c>
      <c r="H18" s="129" t="s">
        <v>85</v>
      </c>
    </row>
    <row r="19" spans="1:8" ht="32.25" customHeight="1" x14ac:dyDescent="0.25">
      <c r="A19" s="51">
        <v>13</v>
      </c>
      <c r="B19" s="115" t="s">
        <v>113</v>
      </c>
      <c r="C19" s="115" t="s">
        <v>339</v>
      </c>
      <c r="D19" s="103">
        <v>50</v>
      </c>
      <c r="E19" s="114" t="s">
        <v>8</v>
      </c>
      <c r="F19" s="68" t="s">
        <v>9</v>
      </c>
      <c r="G19" s="68" t="s">
        <v>10</v>
      </c>
      <c r="H19" s="128" t="s">
        <v>114</v>
      </c>
    </row>
    <row r="20" spans="1:8" ht="32.25" customHeight="1" x14ac:dyDescent="0.25">
      <c r="A20" s="51">
        <v>14</v>
      </c>
      <c r="B20" s="115" t="s">
        <v>113</v>
      </c>
      <c r="C20" s="115" t="s">
        <v>339</v>
      </c>
      <c r="D20" s="103">
        <v>13.21</v>
      </c>
      <c r="E20" s="114" t="s">
        <v>8</v>
      </c>
      <c r="F20" s="68" t="s">
        <v>9</v>
      </c>
      <c r="G20" s="68" t="s">
        <v>10</v>
      </c>
      <c r="H20" s="128" t="s">
        <v>114</v>
      </c>
    </row>
    <row r="21" spans="1:8" ht="32.25" customHeight="1" x14ac:dyDescent="0.25">
      <c r="A21" s="51">
        <v>15</v>
      </c>
      <c r="B21" s="115" t="s">
        <v>113</v>
      </c>
      <c r="C21" s="115" t="s">
        <v>340</v>
      </c>
      <c r="D21" s="103">
        <v>40</v>
      </c>
      <c r="E21" s="114" t="s">
        <v>8</v>
      </c>
      <c r="F21" s="68" t="s">
        <v>9</v>
      </c>
      <c r="G21" s="68" t="s">
        <v>10</v>
      </c>
      <c r="H21" s="128" t="s">
        <v>114</v>
      </c>
    </row>
    <row r="22" spans="1:8" ht="32.25" customHeight="1" x14ac:dyDescent="0.25">
      <c r="A22" s="51">
        <v>16</v>
      </c>
      <c r="B22" s="115" t="s">
        <v>113</v>
      </c>
      <c r="C22" s="115" t="s">
        <v>340</v>
      </c>
      <c r="D22" s="103">
        <v>18</v>
      </c>
      <c r="E22" s="114" t="s">
        <v>8</v>
      </c>
      <c r="F22" s="68" t="s">
        <v>9</v>
      </c>
      <c r="G22" s="68" t="s">
        <v>10</v>
      </c>
      <c r="H22" s="128" t="s">
        <v>114</v>
      </c>
    </row>
    <row r="23" spans="1:8" ht="32.25" customHeight="1" x14ac:dyDescent="0.25">
      <c r="A23" s="51">
        <v>17</v>
      </c>
      <c r="B23" s="115" t="s">
        <v>113</v>
      </c>
      <c r="C23" s="115" t="s">
        <v>340</v>
      </c>
      <c r="D23" s="103">
        <v>28</v>
      </c>
      <c r="E23" s="114" t="s">
        <v>8</v>
      </c>
      <c r="F23" s="68" t="s">
        <v>9</v>
      </c>
      <c r="G23" s="68" t="s">
        <v>10</v>
      </c>
      <c r="H23" s="128" t="s">
        <v>114</v>
      </c>
    </row>
    <row r="24" spans="1:8" ht="25.5" x14ac:dyDescent="0.25">
      <c r="A24" s="51">
        <v>18</v>
      </c>
      <c r="B24" s="127" t="s">
        <v>130</v>
      </c>
      <c r="C24" s="115" t="s">
        <v>131</v>
      </c>
      <c r="D24" s="135">
        <v>129.41</v>
      </c>
      <c r="E24" s="114" t="s">
        <v>8</v>
      </c>
      <c r="F24" s="68" t="s">
        <v>9</v>
      </c>
      <c r="G24" s="68" t="s">
        <v>11</v>
      </c>
      <c r="H24" s="129" t="s">
        <v>85</v>
      </c>
    </row>
    <row r="25" spans="1:8" ht="25.5" x14ac:dyDescent="0.25">
      <c r="A25" s="51">
        <v>19</v>
      </c>
      <c r="B25" s="127" t="s">
        <v>341</v>
      </c>
      <c r="C25" s="115" t="s">
        <v>342</v>
      </c>
      <c r="D25" s="135">
        <f>49746.44</f>
        <v>49746.44</v>
      </c>
      <c r="E25" s="114" t="s">
        <v>343</v>
      </c>
      <c r="F25" s="68" t="s">
        <v>9</v>
      </c>
      <c r="G25" s="68" t="s">
        <v>19</v>
      </c>
      <c r="H25" s="129">
        <v>34928200</v>
      </c>
    </row>
    <row r="26" spans="1:8" ht="25.5" x14ac:dyDescent="0.25">
      <c r="A26" s="51">
        <v>20</v>
      </c>
      <c r="B26" s="127" t="s">
        <v>132</v>
      </c>
      <c r="C26" s="115" t="s">
        <v>133</v>
      </c>
      <c r="D26" s="135">
        <v>72.959999999999994</v>
      </c>
      <c r="E26" s="114" t="s">
        <v>8</v>
      </c>
      <c r="F26" s="68" t="s">
        <v>9</v>
      </c>
      <c r="G26" s="68" t="s">
        <v>10</v>
      </c>
      <c r="H26" s="129" t="s">
        <v>134</v>
      </c>
    </row>
    <row r="27" spans="1:8" ht="25.5" x14ac:dyDescent="0.25">
      <c r="A27" s="51">
        <v>21</v>
      </c>
      <c r="B27" s="127" t="s">
        <v>135</v>
      </c>
      <c r="C27" s="115" t="s">
        <v>136</v>
      </c>
      <c r="D27" s="135">
        <v>100</v>
      </c>
      <c r="E27" s="114" t="s">
        <v>8</v>
      </c>
      <c r="F27" s="68" t="s">
        <v>9</v>
      </c>
      <c r="G27" s="68" t="s">
        <v>10</v>
      </c>
      <c r="H27" s="129" t="s">
        <v>137</v>
      </c>
    </row>
    <row r="28" spans="1:8" ht="25.5" x14ac:dyDescent="0.25">
      <c r="A28" s="51">
        <v>22</v>
      </c>
      <c r="B28" s="127" t="s">
        <v>138</v>
      </c>
      <c r="C28" s="115" t="s">
        <v>139</v>
      </c>
      <c r="D28" s="135">
        <v>12.93</v>
      </c>
      <c r="E28" s="114" t="s">
        <v>8</v>
      </c>
      <c r="F28" s="68" t="s">
        <v>9</v>
      </c>
      <c r="G28" s="68" t="s">
        <v>11</v>
      </c>
      <c r="H28" s="129" t="s">
        <v>140</v>
      </c>
    </row>
    <row r="29" spans="1:8" ht="25.5" x14ac:dyDescent="0.25">
      <c r="A29" s="51">
        <v>23</v>
      </c>
      <c r="B29" s="112" t="s">
        <v>53</v>
      </c>
      <c r="C29" s="112" t="s">
        <v>141</v>
      </c>
      <c r="D29" s="103">
        <v>89.99</v>
      </c>
      <c r="E29" s="114" t="s">
        <v>8</v>
      </c>
      <c r="F29" s="68" t="s">
        <v>9</v>
      </c>
      <c r="G29" s="68" t="s">
        <v>11</v>
      </c>
      <c r="H29" s="128" t="s">
        <v>18</v>
      </c>
    </row>
    <row r="30" spans="1:8" ht="25.5" x14ac:dyDescent="0.25">
      <c r="A30" s="51">
        <v>24</v>
      </c>
      <c r="B30" s="112" t="s">
        <v>101</v>
      </c>
      <c r="C30" s="112" t="s">
        <v>142</v>
      </c>
      <c r="D30" s="103">
        <v>93.05</v>
      </c>
      <c r="E30" s="114" t="s">
        <v>8</v>
      </c>
      <c r="F30" s="68" t="s">
        <v>9</v>
      </c>
      <c r="G30" s="68" t="s">
        <v>11</v>
      </c>
      <c r="H30" s="128" t="s">
        <v>103</v>
      </c>
    </row>
    <row r="31" spans="1:8" ht="31.5" x14ac:dyDescent="0.25">
      <c r="A31" s="51">
        <v>25</v>
      </c>
      <c r="B31" s="115" t="s">
        <v>113</v>
      </c>
      <c r="C31" s="115" t="s">
        <v>344</v>
      </c>
      <c r="D31" s="103">
        <v>18</v>
      </c>
      <c r="E31" s="114" t="s">
        <v>8</v>
      </c>
      <c r="F31" s="68" t="s">
        <v>9</v>
      </c>
      <c r="G31" s="68" t="s">
        <v>10</v>
      </c>
      <c r="H31" s="128" t="s">
        <v>114</v>
      </c>
    </row>
    <row r="32" spans="1:8" ht="25.5" x14ac:dyDescent="0.25">
      <c r="A32" s="51">
        <v>26</v>
      </c>
      <c r="B32" s="127" t="s">
        <v>143</v>
      </c>
      <c r="C32" s="112" t="s">
        <v>345</v>
      </c>
      <c r="D32" s="135">
        <v>11.7</v>
      </c>
      <c r="E32" s="114" t="s">
        <v>8</v>
      </c>
      <c r="F32" s="68" t="s">
        <v>9</v>
      </c>
      <c r="G32" s="68" t="s">
        <v>11</v>
      </c>
      <c r="H32" s="129" t="s">
        <v>144</v>
      </c>
    </row>
    <row r="33" spans="1:10" ht="15.75" x14ac:dyDescent="0.25">
      <c r="A33" s="53"/>
      <c r="B33" s="67"/>
      <c r="C33" s="67"/>
      <c r="D33" s="134"/>
      <c r="E33" s="54"/>
      <c r="F33" s="54"/>
      <c r="G33" s="54"/>
      <c r="H33" s="54"/>
    </row>
    <row r="34" spans="1:10" ht="29.25" customHeight="1" x14ac:dyDescent="0.25">
      <c r="A34" s="160" t="s">
        <v>31</v>
      </c>
      <c r="B34" s="160"/>
      <c r="C34" s="160"/>
      <c r="D34" s="160"/>
      <c r="E34" s="160"/>
      <c r="F34" s="160"/>
      <c r="G34" s="160"/>
      <c r="H34" s="160"/>
      <c r="I34" s="18"/>
      <c r="J34" s="18"/>
    </row>
    <row r="35" spans="1:10" ht="31.5" customHeight="1" x14ac:dyDescent="0.25">
      <c r="A35" s="156" t="s">
        <v>32</v>
      </c>
      <c r="B35" s="156"/>
      <c r="C35" s="156"/>
      <c r="D35" s="156"/>
      <c r="E35" s="156"/>
      <c r="F35" s="156"/>
      <c r="G35" s="156"/>
      <c r="H35" s="156"/>
      <c r="I35" s="39"/>
      <c r="J35" s="39"/>
    </row>
    <row r="36" spans="1:10" ht="29.25" customHeight="1" x14ac:dyDescent="0.25">
      <c r="A36" s="156" t="s">
        <v>12</v>
      </c>
      <c r="B36" s="156"/>
      <c r="C36" s="156"/>
      <c r="D36" s="156"/>
      <c r="E36" s="156"/>
      <c r="F36" s="156"/>
      <c r="G36" s="156"/>
      <c r="H36" s="156"/>
      <c r="I36" s="39"/>
      <c r="J36" s="39"/>
    </row>
    <row r="37" spans="1:10" ht="30" customHeight="1" x14ac:dyDescent="0.25">
      <c r="A37" s="160" t="s">
        <v>33</v>
      </c>
      <c r="B37" s="160"/>
      <c r="C37" s="160"/>
      <c r="D37" s="160"/>
      <c r="E37" s="160"/>
      <c r="F37" s="160"/>
      <c r="G37" s="160"/>
      <c r="H37" s="160"/>
      <c r="I37" s="38"/>
      <c r="J37" s="38"/>
    </row>
    <row r="38" spans="1:10" ht="82.5" customHeight="1" x14ac:dyDescent="0.25">
      <c r="A38" s="160" t="s">
        <v>34</v>
      </c>
      <c r="B38" s="160"/>
      <c r="C38" s="160"/>
      <c r="D38" s="160"/>
      <c r="E38" s="160"/>
      <c r="F38" s="160"/>
      <c r="G38" s="160"/>
      <c r="H38" s="160"/>
      <c r="I38" s="18"/>
      <c r="J38" s="18"/>
    </row>
    <row r="40" spans="1:10" ht="28.15" customHeight="1" x14ac:dyDescent="0.25">
      <c r="A40" s="156" t="s">
        <v>75</v>
      </c>
      <c r="B40" s="156"/>
      <c r="C40" s="156"/>
      <c r="D40" s="156"/>
      <c r="E40" s="156"/>
      <c r="F40" s="156"/>
      <c r="G40" s="156"/>
      <c r="H40" s="156"/>
    </row>
    <row r="41" spans="1:10" x14ac:dyDescent="0.25">
      <c r="D41" s="131" t="s">
        <v>11</v>
      </c>
      <c r="E41">
        <f>D8+D9+D10+D12+D17+D18+D24+D28+D29+D30+D32</f>
        <v>423.45</v>
      </c>
    </row>
    <row r="42" spans="1:10" x14ac:dyDescent="0.25">
      <c r="D42" s="131" t="s">
        <v>10</v>
      </c>
      <c r="E42">
        <f>D7+D11+D13+D14+D15+D16+D19+D20+D21+D22+D23+D26+D27+D31</f>
        <v>1097.17</v>
      </c>
    </row>
    <row r="43" spans="1:10" x14ac:dyDescent="0.25">
      <c r="D43" s="131" t="s">
        <v>19</v>
      </c>
      <c r="E43">
        <f>D25</f>
        <v>49746.44</v>
      </c>
    </row>
  </sheetData>
  <mergeCells count="8">
    <mergeCell ref="A40:H40"/>
    <mergeCell ref="A37:H37"/>
    <mergeCell ref="A38:H38"/>
    <mergeCell ref="A3:F3"/>
    <mergeCell ref="B4:H4"/>
    <mergeCell ref="A34:H34"/>
    <mergeCell ref="A35:H35"/>
    <mergeCell ref="A36:H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1" workbookViewId="0">
      <selection activeCell="E26" sqref="E26"/>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9" ht="15.75" x14ac:dyDescent="0.25">
      <c r="A1" s="1"/>
    </row>
    <row r="2" spans="1:9" ht="15.75" x14ac:dyDescent="0.25">
      <c r="A2" s="2" t="s">
        <v>28</v>
      </c>
      <c r="B2" s="2"/>
      <c r="C2" s="2"/>
      <c r="D2" s="2"/>
      <c r="E2" s="2"/>
      <c r="F2" s="2"/>
      <c r="G2" s="2"/>
    </row>
    <row r="3" spans="1:9" ht="15.75" x14ac:dyDescent="0.25">
      <c r="A3" s="157" t="s">
        <v>145</v>
      </c>
      <c r="B3" s="157"/>
      <c r="C3" s="157"/>
      <c r="D3" s="157"/>
      <c r="E3" s="157"/>
      <c r="F3" s="157"/>
    </row>
    <row r="4" spans="1:9" ht="15.75" x14ac:dyDescent="0.25">
      <c r="A4" s="11"/>
      <c r="B4" s="159" t="s">
        <v>29</v>
      </c>
      <c r="C4" s="159"/>
      <c r="D4" s="159"/>
      <c r="E4" s="159"/>
      <c r="F4" s="159"/>
      <c r="G4" s="159"/>
      <c r="H4" s="159"/>
    </row>
    <row r="5" spans="1:9" ht="16.5" thickBot="1" x14ac:dyDescent="0.3">
      <c r="A5" s="11"/>
    </row>
    <row r="6" spans="1:9" ht="42.75" x14ac:dyDescent="0.25">
      <c r="A6" s="46" t="s">
        <v>0</v>
      </c>
      <c r="B6" s="36" t="s">
        <v>1</v>
      </c>
      <c r="C6" s="36" t="s">
        <v>2</v>
      </c>
      <c r="D6" s="36" t="s">
        <v>3</v>
      </c>
      <c r="E6" s="36" t="s">
        <v>4</v>
      </c>
      <c r="F6" s="36" t="s">
        <v>5</v>
      </c>
      <c r="G6" s="36" t="s">
        <v>6</v>
      </c>
      <c r="H6" s="36" t="s">
        <v>7</v>
      </c>
    </row>
    <row r="7" spans="1:9" ht="38.25" x14ac:dyDescent="0.25">
      <c r="A7" s="76">
        <v>1</v>
      </c>
      <c r="B7" s="78" t="s">
        <v>113</v>
      </c>
      <c r="C7" s="78" t="s">
        <v>146</v>
      </c>
      <c r="D7" s="107">
        <v>40</v>
      </c>
      <c r="E7" s="137" t="s">
        <v>8</v>
      </c>
      <c r="F7" s="78" t="s">
        <v>9</v>
      </c>
      <c r="G7" s="78" t="s">
        <v>10</v>
      </c>
      <c r="H7" s="136" t="s">
        <v>114</v>
      </c>
    </row>
    <row r="8" spans="1:9" ht="25.5" x14ac:dyDescent="0.25">
      <c r="A8" s="76">
        <v>2</v>
      </c>
      <c r="B8" s="78" t="s">
        <v>284</v>
      </c>
      <c r="C8" s="78" t="s">
        <v>146</v>
      </c>
      <c r="D8" s="107">
        <v>58.5</v>
      </c>
      <c r="E8" s="114" t="s">
        <v>8</v>
      </c>
      <c r="F8" s="68" t="s">
        <v>9</v>
      </c>
      <c r="G8" s="68" t="s">
        <v>11</v>
      </c>
      <c r="H8" s="136" t="s">
        <v>307</v>
      </c>
    </row>
    <row r="9" spans="1:9" ht="25.5" x14ac:dyDescent="0.25">
      <c r="A9" s="76">
        <v>3</v>
      </c>
      <c r="B9" s="116" t="s">
        <v>95</v>
      </c>
      <c r="C9" s="116" t="s">
        <v>147</v>
      </c>
      <c r="D9" s="103">
        <v>28</v>
      </c>
      <c r="E9" s="114" t="s">
        <v>8</v>
      </c>
      <c r="F9" s="68" t="s">
        <v>9</v>
      </c>
      <c r="G9" s="68" t="s">
        <v>11</v>
      </c>
      <c r="H9" s="116" t="s">
        <v>96</v>
      </c>
    </row>
    <row r="10" spans="1:9" ht="25.5" x14ac:dyDescent="0.25">
      <c r="A10" s="76">
        <v>4</v>
      </c>
      <c r="B10" s="78" t="s">
        <v>148</v>
      </c>
      <c r="C10" s="136" t="s">
        <v>147</v>
      </c>
      <c r="D10" s="143">
        <v>178.02</v>
      </c>
      <c r="E10" s="137" t="s">
        <v>8</v>
      </c>
      <c r="F10" s="78" t="s">
        <v>9</v>
      </c>
      <c r="G10" s="78" t="s">
        <v>11</v>
      </c>
      <c r="H10" s="140" t="s">
        <v>149</v>
      </c>
    </row>
    <row r="11" spans="1:9" ht="25.5" x14ac:dyDescent="0.25">
      <c r="A11" s="76">
        <v>5</v>
      </c>
      <c r="B11" s="116" t="s">
        <v>98</v>
      </c>
      <c r="C11" s="116" t="s">
        <v>150</v>
      </c>
      <c r="D11" s="103">
        <v>85.96</v>
      </c>
      <c r="E11" s="114" t="s">
        <v>8</v>
      </c>
      <c r="F11" s="68" t="s">
        <v>9</v>
      </c>
      <c r="G11" s="68" t="s">
        <v>11</v>
      </c>
      <c r="H11" s="116" t="s">
        <v>100</v>
      </c>
    </row>
    <row r="12" spans="1:9" ht="25.5" x14ac:dyDescent="0.25">
      <c r="A12" s="76">
        <v>6</v>
      </c>
      <c r="B12" s="68" t="s">
        <v>151</v>
      </c>
      <c r="C12" s="116" t="s">
        <v>152</v>
      </c>
      <c r="D12" s="135">
        <v>587</v>
      </c>
      <c r="E12" s="114" t="s">
        <v>8</v>
      </c>
      <c r="F12" s="68" t="s">
        <v>9</v>
      </c>
      <c r="G12" s="68" t="s">
        <v>11</v>
      </c>
      <c r="H12" s="117" t="s">
        <v>155</v>
      </c>
    </row>
    <row r="13" spans="1:9" ht="25.5" x14ac:dyDescent="0.25">
      <c r="A13" s="76">
        <v>7</v>
      </c>
      <c r="B13" s="68" t="s">
        <v>153</v>
      </c>
      <c r="C13" s="116" t="s">
        <v>154</v>
      </c>
      <c r="D13" s="135">
        <v>81.010000000000005</v>
      </c>
      <c r="E13" s="114" t="s">
        <v>8</v>
      </c>
      <c r="F13" s="68" t="s">
        <v>9</v>
      </c>
      <c r="G13" s="68" t="s">
        <v>11</v>
      </c>
      <c r="H13" s="117" t="s">
        <v>122</v>
      </c>
    </row>
    <row r="14" spans="1:9" ht="25.5" x14ac:dyDescent="0.25">
      <c r="A14" s="76">
        <v>8</v>
      </c>
      <c r="B14" s="68" t="s">
        <v>156</v>
      </c>
      <c r="C14" s="116" t="s">
        <v>154</v>
      </c>
      <c r="D14" s="135">
        <v>191.3</v>
      </c>
      <c r="E14" s="114" t="s">
        <v>8</v>
      </c>
      <c r="F14" s="68" t="s">
        <v>9</v>
      </c>
      <c r="G14" s="68" t="s">
        <v>11</v>
      </c>
      <c r="H14" s="117" t="s">
        <v>157</v>
      </c>
    </row>
    <row r="15" spans="1:9" ht="25.5" x14ac:dyDescent="0.25">
      <c r="A15" s="76">
        <v>9</v>
      </c>
      <c r="B15" s="68" t="s">
        <v>329</v>
      </c>
      <c r="C15" s="116" t="s">
        <v>330</v>
      </c>
      <c r="D15" s="135">
        <v>4.96</v>
      </c>
      <c r="E15" s="137" t="s">
        <v>8</v>
      </c>
      <c r="F15" s="78" t="s">
        <v>9</v>
      </c>
      <c r="G15" s="78" t="s">
        <v>10</v>
      </c>
      <c r="H15" s="117" t="s">
        <v>331</v>
      </c>
    </row>
    <row r="16" spans="1:9" ht="25.5" x14ac:dyDescent="0.25">
      <c r="A16" s="76">
        <v>10</v>
      </c>
      <c r="B16" s="68" t="s">
        <v>158</v>
      </c>
      <c r="C16" s="116" t="s">
        <v>159</v>
      </c>
      <c r="D16" s="135">
        <v>35.76</v>
      </c>
      <c r="E16" s="114" t="s">
        <v>8</v>
      </c>
      <c r="F16" s="68" t="s">
        <v>9</v>
      </c>
      <c r="G16" s="68" t="s">
        <v>11</v>
      </c>
      <c r="H16" s="117" t="s">
        <v>100</v>
      </c>
      <c r="I16" s="19"/>
    </row>
    <row r="17" spans="1:9" ht="25.5" x14ac:dyDescent="0.25">
      <c r="A17" s="76">
        <v>11</v>
      </c>
      <c r="B17" s="68" t="s">
        <v>332</v>
      </c>
      <c r="C17" s="116" t="s">
        <v>333</v>
      </c>
      <c r="D17" s="135">
        <v>25.5</v>
      </c>
      <c r="E17" s="114" t="s">
        <v>8</v>
      </c>
      <c r="F17" s="68" t="s">
        <v>9</v>
      </c>
      <c r="G17" s="68" t="s">
        <v>11</v>
      </c>
      <c r="H17" s="117" t="s">
        <v>334</v>
      </c>
      <c r="I17" s="19"/>
    </row>
    <row r="18" spans="1:9" ht="25.5" x14ac:dyDescent="0.25">
      <c r="A18" s="76">
        <v>12</v>
      </c>
      <c r="B18" s="130" t="s">
        <v>120</v>
      </c>
      <c r="C18" s="68" t="s">
        <v>160</v>
      </c>
      <c r="D18" s="135">
        <v>17.22</v>
      </c>
      <c r="E18" s="114" t="s">
        <v>8</v>
      </c>
      <c r="F18" s="68" t="s">
        <v>9</v>
      </c>
      <c r="G18" s="68" t="s">
        <v>11</v>
      </c>
      <c r="H18" s="130" t="s">
        <v>122</v>
      </c>
      <c r="I18" s="19"/>
    </row>
    <row r="19" spans="1:9" ht="25.5" x14ac:dyDescent="0.25">
      <c r="A19" s="76">
        <v>13</v>
      </c>
      <c r="B19" s="116" t="s">
        <v>53</v>
      </c>
      <c r="C19" s="116" t="s">
        <v>160</v>
      </c>
      <c r="D19" s="103">
        <v>99.01</v>
      </c>
      <c r="E19" s="114" t="s">
        <v>8</v>
      </c>
      <c r="F19" s="68" t="s">
        <v>9</v>
      </c>
      <c r="G19" s="68" t="s">
        <v>11</v>
      </c>
      <c r="H19" s="116" t="s">
        <v>18</v>
      </c>
      <c r="I19" s="19"/>
    </row>
    <row r="20" spans="1:9" ht="25.5" x14ac:dyDescent="0.25">
      <c r="A20" s="76">
        <v>14</v>
      </c>
      <c r="B20" s="68" t="s">
        <v>153</v>
      </c>
      <c r="C20" s="116" t="s">
        <v>161</v>
      </c>
      <c r="D20" s="135">
        <v>45.28</v>
      </c>
      <c r="E20" s="114" t="s">
        <v>8</v>
      </c>
      <c r="F20" s="68" t="s">
        <v>9</v>
      </c>
      <c r="G20" s="68" t="s">
        <v>11</v>
      </c>
      <c r="H20" s="117" t="s">
        <v>122</v>
      </c>
      <c r="I20" s="19"/>
    </row>
    <row r="21" spans="1:9" ht="38.25" x14ac:dyDescent="0.25">
      <c r="A21" s="76">
        <v>15</v>
      </c>
      <c r="B21" s="78" t="s">
        <v>113</v>
      </c>
      <c r="C21" s="116" t="s">
        <v>161</v>
      </c>
      <c r="D21" s="107">
        <v>80</v>
      </c>
      <c r="E21" s="137" t="s">
        <v>8</v>
      </c>
      <c r="F21" s="78" t="s">
        <v>9</v>
      </c>
      <c r="G21" s="78" t="s">
        <v>10</v>
      </c>
      <c r="H21" s="136" t="s">
        <v>114</v>
      </c>
      <c r="I21" s="19"/>
    </row>
    <row r="22" spans="1:9" ht="25.5" x14ac:dyDescent="0.25">
      <c r="A22" s="76">
        <v>16</v>
      </c>
      <c r="B22" s="68" t="s">
        <v>162</v>
      </c>
      <c r="C22" s="116" t="s">
        <v>163</v>
      </c>
      <c r="D22" s="135">
        <v>48.75</v>
      </c>
      <c r="E22" s="114" t="s">
        <v>8</v>
      </c>
      <c r="F22" s="68" t="s">
        <v>9</v>
      </c>
      <c r="G22" s="68" t="s">
        <v>11</v>
      </c>
      <c r="H22" s="117" t="s">
        <v>164</v>
      </c>
      <c r="I22" s="19"/>
    </row>
    <row r="23" spans="1:9" ht="25.5" x14ac:dyDescent="0.25">
      <c r="A23" s="76">
        <v>17</v>
      </c>
      <c r="B23" s="78" t="s">
        <v>335</v>
      </c>
      <c r="C23" s="116" t="s">
        <v>163</v>
      </c>
      <c r="D23" s="143">
        <v>9.9600000000000009</v>
      </c>
      <c r="E23" s="114" t="s">
        <v>8</v>
      </c>
      <c r="F23" s="68" t="s">
        <v>9</v>
      </c>
      <c r="G23" s="68" t="s">
        <v>11</v>
      </c>
      <c r="H23" s="140" t="s">
        <v>336</v>
      </c>
      <c r="I23" s="19"/>
    </row>
    <row r="24" spans="1:9" ht="25.5" x14ac:dyDescent="0.25">
      <c r="A24" s="76">
        <v>18</v>
      </c>
      <c r="B24" s="78" t="s">
        <v>153</v>
      </c>
      <c r="C24" s="136" t="s">
        <v>163</v>
      </c>
      <c r="D24" s="143">
        <v>47.9</v>
      </c>
      <c r="E24" s="137" t="s">
        <v>8</v>
      </c>
      <c r="F24" s="78" t="s">
        <v>9</v>
      </c>
      <c r="G24" s="78" t="s">
        <v>11</v>
      </c>
      <c r="H24" s="140" t="s">
        <v>122</v>
      </c>
      <c r="I24" s="19"/>
    </row>
    <row r="25" spans="1:9" ht="25.5" x14ac:dyDescent="0.25">
      <c r="A25" s="76">
        <v>19</v>
      </c>
      <c r="B25" s="116" t="s">
        <v>109</v>
      </c>
      <c r="C25" s="136" t="s">
        <v>165</v>
      </c>
      <c r="D25" s="107">
        <v>7.08</v>
      </c>
      <c r="E25" s="137" t="s">
        <v>8</v>
      </c>
      <c r="F25" s="78" t="s">
        <v>9</v>
      </c>
      <c r="G25" s="78" t="s">
        <v>11</v>
      </c>
      <c r="H25" s="116" t="s">
        <v>111</v>
      </c>
      <c r="I25" s="19"/>
    </row>
    <row r="26" spans="1:9" ht="38.25" x14ac:dyDescent="0.25">
      <c r="A26" s="76">
        <v>20</v>
      </c>
      <c r="B26" s="68" t="s">
        <v>166</v>
      </c>
      <c r="C26" s="116" t="s">
        <v>165</v>
      </c>
      <c r="D26" s="135">
        <v>441.84</v>
      </c>
      <c r="E26" s="114" t="s">
        <v>13</v>
      </c>
      <c r="F26" s="68" t="s">
        <v>9</v>
      </c>
      <c r="G26" s="68" t="s">
        <v>11</v>
      </c>
      <c r="H26" s="141" t="s">
        <v>167</v>
      </c>
      <c r="I26" s="19"/>
    </row>
    <row r="27" spans="1:9" ht="25.5" x14ac:dyDescent="0.25">
      <c r="A27" s="76">
        <v>21</v>
      </c>
      <c r="B27" s="68" t="s">
        <v>169</v>
      </c>
      <c r="C27" s="116" t="s">
        <v>168</v>
      </c>
      <c r="D27" s="135">
        <v>79.5</v>
      </c>
      <c r="E27" s="137" t="s">
        <v>8</v>
      </c>
      <c r="F27" s="78" t="s">
        <v>9</v>
      </c>
      <c r="G27" s="78" t="s">
        <v>11</v>
      </c>
      <c r="H27" s="141" t="s">
        <v>170</v>
      </c>
      <c r="I27" s="19"/>
    </row>
    <row r="28" spans="1:9" ht="25.5" x14ac:dyDescent="0.25">
      <c r="A28" s="76">
        <v>22</v>
      </c>
      <c r="B28" s="116" t="s">
        <v>53</v>
      </c>
      <c r="C28" s="116" t="s">
        <v>171</v>
      </c>
      <c r="D28" s="103">
        <v>66.989999999999995</v>
      </c>
      <c r="E28" s="114" t="s">
        <v>8</v>
      </c>
      <c r="F28" s="68" t="s">
        <v>9</v>
      </c>
      <c r="G28" s="68" t="s">
        <v>11</v>
      </c>
      <c r="H28" s="116" t="s">
        <v>18</v>
      </c>
      <c r="I28" s="19"/>
    </row>
    <row r="29" spans="1:9" ht="25.5" x14ac:dyDescent="0.25">
      <c r="A29" s="76">
        <v>23</v>
      </c>
      <c r="B29" s="142" t="s">
        <v>181</v>
      </c>
      <c r="C29" s="116" t="s">
        <v>337</v>
      </c>
      <c r="D29" s="135">
        <v>21.7</v>
      </c>
      <c r="E29" s="137" t="s">
        <v>8</v>
      </c>
      <c r="F29" s="78" t="s">
        <v>9</v>
      </c>
      <c r="G29" s="78" t="s">
        <v>11</v>
      </c>
      <c r="H29" s="117" t="s">
        <v>183</v>
      </c>
      <c r="I29" s="19"/>
    </row>
    <row r="30" spans="1:9" ht="38.25" x14ac:dyDescent="0.25">
      <c r="A30" s="76">
        <v>24</v>
      </c>
      <c r="B30" s="68" t="s">
        <v>172</v>
      </c>
      <c r="C30" s="116" t="s">
        <v>173</v>
      </c>
      <c r="D30" s="135">
        <v>1035.82</v>
      </c>
      <c r="E30" s="114" t="s">
        <v>13</v>
      </c>
      <c r="F30" s="68" t="s">
        <v>9</v>
      </c>
      <c r="G30" s="68" t="s">
        <v>19</v>
      </c>
      <c r="H30" s="117" t="s">
        <v>174</v>
      </c>
      <c r="I30" s="19"/>
    </row>
    <row r="31" spans="1:9" ht="25.5" x14ac:dyDescent="0.25">
      <c r="A31" s="76">
        <v>25</v>
      </c>
      <c r="B31" s="116" t="s">
        <v>109</v>
      </c>
      <c r="C31" s="136" t="s">
        <v>175</v>
      </c>
      <c r="D31" s="107">
        <v>11.91</v>
      </c>
      <c r="E31" s="137" t="s">
        <v>8</v>
      </c>
      <c r="F31" s="78" t="s">
        <v>9</v>
      </c>
      <c r="G31" s="78" t="s">
        <v>11</v>
      </c>
      <c r="H31" s="116" t="s">
        <v>111</v>
      </c>
      <c r="I31" s="19"/>
    </row>
    <row r="32" spans="1:9" ht="38.25" x14ac:dyDescent="0.25">
      <c r="A32" s="76">
        <v>26</v>
      </c>
      <c r="B32" s="68" t="s">
        <v>176</v>
      </c>
      <c r="C32" s="116" t="s">
        <v>177</v>
      </c>
      <c r="D32" s="135">
        <v>297.76</v>
      </c>
      <c r="E32" s="114" t="s">
        <v>13</v>
      </c>
      <c r="F32" s="68" t="s">
        <v>9</v>
      </c>
      <c r="G32" s="78" t="s">
        <v>11</v>
      </c>
      <c r="H32" s="117" t="s">
        <v>178</v>
      </c>
      <c r="I32" s="19"/>
    </row>
    <row r="33" spans="1:10" ht="15.75" x14ac:dyDescent="0.25">
      <c r="A33" s="51"/>
      <c r="B33" s="66"/>
      <c r="C33" s="72"/>
      <c r="D33" s="67"/>
      <c r="E33" s="82"/>
      <c r="F33" s="83"/>
      <c r="G33" s="83"/>
      <c r="H33" s="56"/>
      <c r="I33" s="19"/>
    </row>
    <row r="34" spans="1:10" ht="15.75" x14ac:dyDescent="0.25">
      <c r="A34" s="51"/>
      <c r="B34" s="66"/>
      <c r="C34" s="75"/>
      <c r="D34" s="67"/>
      <c r="E34" s="55"/>
      <c r="F34" s="53"/>
      <c r="G34" s="53"/>
      <c r="H34" s="56"/>
      <c r="I34" s="19"/>
    </row>
    <row r="35" spans="1:10" ht="29.25" customHeight="1" x14ac:dyDescent="0.25">
      <c r="A35" s="160" t="s">
        <v>31</v>
      </c>
      <c r="B35" s="160"/>
      <c r="C35" s="160"/>
      <c r="D35" s="160"/>
      <c r="E35" s="160"/>
      <c r="F35" s="160"/>
      <c r="G35" s="160"/>
      <c r="H35" s="160"/>
      <c r="I35" s="18"/>
      <c r="J35" s="18"/>
    </row>
    <row r="36" spans="1:10" ht="31.5" customHeight="1" x14ac:dyDescent="0.25">
      <c r="A36" s="156" t="s">
        <v>32</v>
      </c>
      <c r="B36" s="156"/>
      <c r="C36" s="156"/>
      <c r="D36" s="156"/>
      <c r="E36" s="156"/>
      <c r="F36" s="156"/>
      <c r="G36" s="156"/>
      <c r="H36" s="156"/>
      <c r="I36" s="39"/>
      <c r="J36" s="39"/>
    </row>
    <row r="37" spans="1:10" ht="29.25" customHeight="1" x14ac:dyDescent="0.25">
      <c r="A37" s="156" t="s">
        <v>12</v>
      </c>
      <c r="B37" s="156"/>
      <c r="C37" s="156"/>
      <c r="D37" s="156"/>
      <c r="E37" s="156"/>
      <c r="F37" s="156"/>
      <c r="G37" s="156"/>
      <c r="H37" s="156"/>
      <c r="I37" s="39"/>
      <c r="J37" s="39"/>
    </row>
    <row r="38" spans="1:10" ht="27" customHeight="1" x14ac:dyDescent="0.25">
      <c r="A38" s="160" t="s">
        <v>33</v>
      </c>
      <c r="B38" s="160"/>
      <c r="C38" s="160"/>
      <c r="D38" s="160"/>
      <c r="E38" s="160"/>
      <c r="F38" s="160"/>
      <c r="G38" s="160"/>
      <c r="H38" s="160"/>
      <c r="I38" s="38"/>
      <c r="J38" s="38"/>
    </row>
    <row r="39" spans="1:10" ht="84.75" customHeight="1" x14ac:dyDescent="0.25">
      <c r="A39" s="160" t="s">
        <v>34</v>
      </c>
      <c r="B39" s="160"/>
      <c r="C39" s="160"/>
      <c r="D39" s="160"/>
      <c r="E39" s="160"/>
      <c r="F39" s="160"/>
      <c r="G39" s="160"/>
      <c r="H39" s="160"/>
      <c r="I39" s="18"/>
      <c r="J39" s="18"/>
    </row>
    <row r="41" spans="1:10" ht="29.45" customHeight="1" x14ac:dyDescent="0.25">
      <c r="A41" s="156" t="s">
        <v>75</v>
      </c>
      <c r="B41" s="156"/>
      <c r="C41" s="156"/>
      <c r="D41" s="156"/>
      <c r="E41" s="156"/>
      <c r="F41" s="156"/>
      <c r="G41" s="156"/>
      <c r="H41" s="156"/>
    </row>
    <row r="42" spans="1:10" x14ac:dyDescent="0.25">
      <c r="D42" t="s">
        <v>11</v>
      </c>
      <c r="E42">
        <f>D8+D9+D10+D12+D13+D14+D16+D17+D19+D20+D22+D24+D23+D25+D26+D27+D28+D29+D31+D32</f>
        <v>2362.7699999999995</v>
      </c>
    </row>
    <row r="43" spans="1:10" x14ac:dyDescent="0.25">
      <c r="D43" t="s">
        <v>10</v>
      </c>
      <c r="E43">
        <f>D7+D15+D21</f>
        <v>124.96000000000001</v>
      </c>
    </row>
    <row r="44" spans="1:10" x14ac:dyDescent="0.25">
      <c r="D44" t="s">
        <v>19</v>
      </c>
      <c r="E44">
        <f>D30</f>
        <v>1035.82</v>
      </c>
    </row>
  </sheetData>
  <mergeCells count="8">
    <mergeCell ref="A41:H41"/>
    <mergeCell ref="A38:H38"/>
    <mergeCell ref="A39:H39"/>
    <mergeCell ref="A3:F3"/>
    <mergeCell ref="B4:H4"/>
    <mergeCell ref="A35:H35"/>
    <mergeCell ref="A36:H36"/>
    <mergeCell ref="A37:H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2" workbookViewId="0">
      <selection activeCell="E28" sqref="E28"/>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8" ht="15.75" x14ac:dyDescent="0.25">
      <c r="A1" s="1"/>
    </row>
    <row r="2" spans="1:8" ht="15.75" x14ac:dyDescent="0.25">
      <c r="A2" s="2" t="s">
        <v>28</v>
      </c>
      <c r="B2" s="2"/>
      <c r="C2" s="2"/>
      <c r="D2" s="2"/>
      <c r="E2" s="2"/>
      <c r="F2" s="2"/>
      <c r="G2" s="2"/>
    </row>
    <row r="3" spans="1:8" ht="15.75" x14ac:dyDescent="0.25">
      <c r="A3" s="157" t="s">
        <v>179</v>
      </c>
      <c r="B3" s="157"/>
      <c r="C3" s="157"/>
      <c r="D3" s="157"/>
      <c r="E3" s="157"/>
      <c r="F3" s="157"/>
    </row>
    <row r="4" spans="1:8" ht="15.75" x14ac:dyDescent="0.25">
      <c r="A4" s="12"/>
      <c r="B4" s="159" t="s">
        <v>29</v>
      </c>
      <c r="C4" s="159"/>
      <c r="D4" s="159"/>
      <c r="E4" s="159"/>
      <c r="F4" s="159"/>
      <c r="G4" s="159"/>
      <c r="H4" s="159"/>
    </row>
    <row r="5" spans="1:8" ht="16.5" thickBot="1" x14ac:dyDescent="0.3">
      <c r="A5" s="12"/>
    </row>
    <row r="6" spans="1:8" ht="42.75" x14ac:dyDescent="0.25">
      <c r="A6" s="46" t="s">
        <v>0</v>
      </c>
      <c r="B6" s="36" t="s">
        <v>1</v>
      </c>
      <c r="C6" s="36" t="s">
        <v>2</v>
      </c>
      <c r="D6" s="36" t="s">
        <v>3</v>
      </c>
      <c r="E6" s="36" t="s">
        <v>4</v>
      </c>
      <c r="F6" s="36" t="s">
        <v>5</v>
      </c>
      <c r="G6" s="36" t="s">
        <v>6</v>
      </c>
      <c r="H6" s="36" t="s">
        <v>7</v>
      </c>
    </row>
    <row r="7" spans="1:8" ht="25.5" x14ac:dyDescent="0.25">
      <c r="A7" s="51">
        <v>1</v>
      </c>
      <c r="B7" s="116" t="s">
        <v>109</v>
      </c>
      <c r="C7" s="136" t="s">
        <v>180</v>
      </c>
      <c r="D7" s="107">
        <v>48.54</v>
      </c>
      <c r="E7" s="137" t="s">
        <v>8</v>
      </c>
      <c r="F7" s="78" t="s">
        <v>9</v>
      </c>
      <c r="G7" s="78" t="s">
        <v>11</v>
      </c>
      <c r="H7" s="116" t="s">
        <v>111</v>
      </c>
    </row>
    <row r="8" spans="1:8" ht="25.5" x14ac:dyDescent="0.25">
      <c r="A8" s="51">
        <v>2</v>
      </c>
      <c r="B8" s="144" t="s">
        <v>181</v>
      </c>
      <c r="C8" s="136" t="s">
        <v>182</v>
      </c>
      <c r="D8" s="135">
        <v>60.05</v>
      </c>
      <c r="E8" s="137" t="s">
        <v>8</v>
      </c>
      <c r="F8" s="78" t="s">
        <v>9</v>
      </c>
      <c r="G8" s="78" t="s">
        <v>11</v>
      </c>
      <c r="H8" s="139" t="s">
        <v>183</v>
      </c>
    </row>
    <row r="9" spans="1:8" ht="25.5" x14ac:dyDescent="0.25">
      <c r="A9" s="51">
        <v>3</v>
      </c>
      <c r="B9" s="144" t="s">
        <v>30</v>
      </c>
      <c r="C9" s="136" t="s">
        <v>182</v>
      </c>
      <c r="D9" s="135">
        <v>25.9</v>
      </c>
      <c r="E9" s="137" t="s">
        <v>8</v>
      </c>
      <c r="F9" s="78" t="s">
        <v>9</v>
      </c>
      <c r="G9" s="78" t="s">
        <v>11</v>
      </c>
      <c r="H9" s="139" t="s">
        <v>184</v>
      </c>
    </row>
    <row r="10" spans="1:8" ht="25.5" x14ac:dyDescent="0.25">
      <c r="A10" s="51">
        <v>4</v>
      </c>
      <c r="B10" s="144" t="s">
        <v>181</v>
      </c>
      <c r="C10" s="136" t="s">
        <v>182</v>
      </c>
      <c r="D10" s="135">
        <v>37.200000000000003</v>
      </c>
      <c r="E10" s="137" t="s">
        <v>8</v>
      </c>
      <c r="F10" s="78" t="s">
        <v>9</v>
      </c>
      <c r="G10" s="78" t="s">
        <v>11</v>
      </c>
      <c r="H10" s="139" t="s">
        <v>183</v>
      </c>
    </row>
    <row r="11" spans="1:8" ht="25.5" x14ac:dyDescent="0.25">
      <c r="A11" s="51">
        <v>5</v>
      </c>
      <c r="B11" s="144" t="s">
        <v>181</v>
      </c>
      <c r="C11" s="136" t="s">
        <v>185</v>
      </c>
      <c r="D11" s="135">
        <v>32.24</v>
      </c>
      <c r="E11" s="137" t="s">
        <v>8</v>
      </c>
      <c r="F11" s="78" t="s">
        <v>9</v>
      </c>
      <c r="G11" s="78" t="s">
        <v>11</v>
      </c>
      <c r="H11" s="139" t="s">
        <v>183</v>
      </c>
    </row>
    <row r="12" spans="1:8" ht="25.5" x14ac:dyDescent="0.25">
      <c r="A12" s="51">
        <v>6</v>
      </c>
      <c r="B12" s="144" t="s">
        <v>186</v>
      </c>
      <c r="C12" s="136" t="s">
        <v>185</v>
      </c>
      <c r="D12" s="135">
        <v>17.850000000000001</v>
      </c>
      <c r="E12" s="137" t="s">
        <v>8</v>
      </c>
      <c r="F12" s="78" t="s">
        <v>9</v>
      </c>
      <c r="G12" s="78" t="s">
        <v>11</v>
      </c>
      <c r="H12" s="139" t="s">
        <v>187</v>
      </c>
    </row>
    <row r="13" spans="1:8" ht="25.5" x14ac:dyDescent="0.25">
      <c r="A13" s="51">
        <v>7</v>
      </c>
      <c r="B13" s="138" t="s">
        <v>120</v>
      </c>
      <c r="C13" s="136" t="s">
        <v>185</v>
      </c>
      <c r="D13" s="135">
        <v>32.97</v>
      </c>
      <c r="E13" s="124" t="s">
        <v>8</v>
      </c>
      <c r="F13" s="125" t="s">
        <v>9</v>
      </c>
      <c r="G13" s="125" t="s">
        <v>11</v>
      </c>
      <c r="H13" s="138" t="s">
        <v>122</v>
      </c>
    </row>
    <row r="14" spans="1:8" ht="38.25" x14ac:dyDescent="0.25">
      <c r="A14" s="51">
        <v>8</v>
      </c>
      <c r="B14" s="125" t="s">
        <v>113</v>
      </c>
      <c r="C14" s="136" t="s">
        <v>185</v>
      </c>
      <c r="D14" s="103">
        <v>25</v>
      </c>
      <c r="E14" s="124" t="s">
        <v>8</v>
      </c>
      <c r="F14" s="125" t="s">
        <v>9</v>
      </c>
      <c r="G14" s="125" t="s">
        <v>10</v>
      </c>
      <c r="H14" s="145" t="s">
        <v>114</v>
      </c>
    </row>
    <row r="15" spans="1:8" ht="25.5" x14ac:dyDescent="0.25">
      <c r="A15" s="51">
        <v>9</v>
      </c>
      <c r="B15" s="144" t="s">
        <v>188</v>
      </c>
      <c r="C15" s="136" t="s">
        <v>185</v>
      </c>
      <c r="D15" s="135">
        <v>31.07</v>
      </c>
      <c r="E15" s="137" t="s">
        <v>8</v>
      </c>
      <c r="F15" s="78" t="s">
        <v>9</v>
      </c>
      <c r="G15" s="78" t="s">
        <v>11</v>
      </c>
      <c r="H15" s="139" t="s">
        <v>189</v>
      </c>
    </row>
    <row r="16" spans="1:8" ht="25.5" x14ac:dyDescent="0.25">
      <c r="A16" s="51">
        <v>10</v>
      </c>
      <c r="B16" s="144" t="s">
        <v>326</v>
      </c>
      <c r="C16" s="136" t="s">
        <v>327</v>
      </c>
      <c r="D16" s="135">
        <v>12.84</v>
      </c>
      <c r="E16" s="137" t="s">
        <v>8</v>
      </c>
      <c r="F16" s="78" t="s">
        <v>9</v>
      </c>
      <c r="G16" s="78" t="s">
        <v>11</v>
      </c>
      <c r="H16" s="139" t="s">
        <v>328</v>
      </c>
    </row>
    <row r="17" spans="1:10" ht="25.5" x14ac:dyDescent="0.25">
      <c r="A17" s="51">
        <v>11</v>
      </c>
      <c r="B17" s="144" t="s">
        <v>186</v>
      </c>
      <c r="C17" s="136" t="s">
        <v>190</v>
      </c>
      <c r="D17" s="135">
        <v>33.92</v>
      </c>
      <c r="E17" s="137" t="s">
        <v>8</v>
      </c>
      <c r="F17" s="78" t="s">
        <v>9</v>
      </c>
      <c r="G17" s="78" t="s">
        <v>11</v>
      </c>
      <c r="H17" s="139" t="s">
        <v>187</v>
      </c>
    </row>
    <row r="18" spans="1:10" ht="15.75" x14ac:dyDescent="0.25">
      <c r="A18" s="51"/>
      <c r="B18" s="50"/>
      <c r="C18" s="50"/>
      <c r="D18" s="50"/>
      <c r="E18" s="50"/>
      <c r="F18" s="50"/>
      <c r="G18" s="50"/>
      <c r="H18" s="56"/>
    </row>
    <row r="19" spans="1:10" ht="29.25" customHeight="1" x14ac:dyDescent="0.25"/>
    <row r="20" spans="1:10" ht="31.5" customHeight="1" x14ac:dyDescent="0.25">
      <c r="A20" s="160" t="s">
        <v>31</v>
      </c>
      <c r="B20" s="160"/>
      <c r="C20" s="160"/>
      <c r="D20" s="160"/>
      <c r="E20" s="160"/>
      <c r="F20" s="160"/>
      <c r="G20" s="160"/>
      <c r="H20" s="160"/>
      <c r="I20" s="18"/>
      <c r="J20" s="18"/>
    </row>
    <row r="21" spans="1:10" ht="29.25" customHeight="1" x14ac:dyDescent="0.25">
      <c r="A21" s="156" t="s">
        <v>32</v>
      </c>
      <c r="B21" s="156"/>
      <c r="C21" s="156"/>
      <c r="D21" s="156"/>
      <c r="E21" s="156"/>
      <c r="F21" s="156"/>
      <c r="G21" s="156"/>
      <c r="H21" s="156"/>
      <c r="I21" s="39"/>
      <c r="J21" s="39"/>
    </row>
    <row r="22" spans="1:10" ht="14.25" customHeight="1" x14ac:dyDescent="0.25">
      <c r="A22" s="156" t="s">
        <v>12</v>
      </c>
      <c r="B22" s="156"/>
      <c r="C22" s="156"/>
      <c r="D22" s="156"/>
      <c r="E22" s="156"/>
      <c r="F22" s="156"/>
      <c r="G22" s="156"/>
      <c r="H22" s="156"/>
      <c r="I22" s="39"/>
      <c r="J22" s="39"/>
    </row>
    <row r="23" spans="1:10" ht="30" customHeight="1" x14ac:dyDescent="0.25">
      <c r="A23" s="160" t="s">
        <v>33</v>
      </c>
      <c r="B23" s="160"/>
      <c r="C23" s="160"/>
      <c r="D23" s="160"/>
      <c r="E23" s="160"/>
      <c r="F23" s="160"/>
      <c r="G23" s="160"/>
      <c r="H23" s="160"/>
      <c r="I23" s="38"/>
      <c r="J23" s="38"/>
    </row>
    <row r="24" spans="1:10" ht="82.5" customHeight="1" x14ac:dyDescent="0.25">
      <c r="A24" s="160" t="s">
        <v>34</v>
      </c>
      <c r="B24" s="160"/>
      <c r="C24" s="160"/>
      <c r="D24" s="160"/>
      <c r="E24" s="160"/>
      <c r="F24" s="160"/>
      <c r="G24" s="160"/>
      <c r="H24" s="160"/>
      <c r="I24" s="18"/>
      <c r="J24" s="18"/>
    </row>
    <row r="26" spans="1:10" ht="37.5" customHeight="1" x14ac:dyDescent="0.25">
      <c r="A26" s="156" t="s">
        <v>75</v>
      </c>
      <c r="B26" s="156"/>
      <c r="C26" s="156"/>
      <c r="D26" s="156"/>
      <c r="E26" s="156"/>
      <c r="F26" s="156"/>
      <c r="G26" s="156"/>
      <c r="H26" s="156"/>
    </row>
    <row r="28" spans="1:10" x14ac:dyDescent="0.25">
      <c r="D28" t="s">
        <v>11</v>
      </c>
      <c r="E28">
        <f>D7+D8+D9+D10+D11+D12+D13+D15+D16+D17</f>
        <v>332.58</v>
      </c>
    </row>
    <row r="29" spans="1:10" x14ac:dyDescent="0.25">
      <c r="D29" t="s">
        <v>10</v>
      </c>
      <c r="E29">
        <f>D14</f>
        <v>25</v>
      </c>
    </row>
    <row r="30" spans="1:10" x14ac:dyDescent="0.25">
      <c r="D30" t="s">
        <v>19</v>
      </c>
      <c r="E30">
        <v>0</v>
      </c>
    </row>
  </sheetData>
  <mergeCells count="8">
    <mergeCell ref="A26:H26"/>
    <mergeCell ref="A23:H23"/>
    <mergeCell ref="A24:H24"/>
    <mergeCell ref="A3:F3"/>
    <mergeCell ref="B4:H4"/>
    <mergeCell ref="A20:H20"/>
    <mergeCell ref="A21:H21"/>
    <mergeCell ref="A22:H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9" sqref="A9:XFD17"/>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10" ht="15.75" x14ac:dyDescent="0.25">
      <c r="A1" s="1"/>
    </row>
    <row r="2" spans="1:10" ht="15.75" x14ac:dyDescent="0.25">
      <c r="A2" s="2" t="s">
        <v>28</v>
      </c>
      <c r="B2" s="2"/>
      <c r="C2" s="2"/>
      <c r="D2" s="2"/>
      <c r="E2" s="2"/>
      <c r="F2" s="2"/>
      <c r="G2" s="2"/>
    </row>
    <row r="3" spans="1:10" ht="15.75" x14ac:dyDescent="0.25">
      <c r="A3" s="157" t="s">
        <v>191</v>
      </c>
      <c r="B3" s="157"/>
      <c r="C3" s="157"/>
      <c r="D3" s="157"/>
      <c r="E3" s="157"/>
      <c r="F3" s="157"/>
    </row>
    <row r="4" spans="1:10" ht="15.75" x14ac:dyDescent="0.25">
      <c r="A4" s="32"/>
      <c r="B4" s="159" t="s">
        <v>29</v>
      </c>
      <c r="C4" s="159"/>
      <c r="D4" s="159"/>
      <c r="E4" s="159"/>
      <c r="F4" s="159"/>
      <c r="G4" s="159"/>
      <c r="H4" s="159"/>
    </row>
    <row r="5" spans="1:10" ht="16.5" thickBot="1" x14ac:dyDescent="0.3">
      <c r="A5" s="32"/>
    </row>
    <row r="6" spans="1:10" ht="43.5" thickBot="1" x14ac:dyDescent="0.3">
      <c r="A6" s="4" t="s">
        <v>0</v>
      </c>
      <c r="B6" s="36" t="s">
        <v>1</v>
      </c>
      <c r="C6" s="36" t="s">
        <v>2</v>
      </c>
      <c r="D6" s="36" t="s">
        <v>3</v>
      </c>
      <c r="E6" s="36" t="s">
        <v>4</v>
      </c>
      <c r="F6" s="36" t="s">
        <v>5</v>
      </c>
      <c r="G6" s="36" t="s">
        <v>6</v>
      </c>
      <c r="H6" s="36" t="s">
        <v>7</v>
      </c>
    </row>
    <row r="7" spans="1:10" ht="15.75" x14ac:dyDescent="0.25">
      <c r="A7" s="40">
        <v>1</v>
      </c>
      <c r="B7" s="30"/>
      <c r="C7" s="30"/>
      <c r="D7" s="30"/>
      <c r="E7" s="30"/>
      <c r="F7" s="30"/>
      <c r="G7" s="30"/>
      <c r="H7" s="30"/>
    </row>
    <row r="8" spans="1:10" ht="15.75" x14ac:dyDescent="0.25">
      <c r="A8" s="57"/>
      <c r="B8" s="30"/>
      <c r="C8" s="30"/>
      <c r="D8" s="30"/>
      <c r="E8" s="30"/>
      <c r="F8" s="30"/>
      <c r="G8" s="30"/>
      <c r="H8" s="30"/>
    </row>
    <row r="9" spans="1:10" ht="29.25" customHeight="1" x14ac:dyDescent="0.25"/>
    <row r="10" spans="1:10" ht="31.5" customHeight="1" x14ac:dyDescent="0.25">
      <c r="A10" s="160" t="s">
        <v>31</v>
      </c>
      <c r="B10" s="160"/>
      <c r="C10" s="160"/>
      <c r="D10" s="160"/>
      <c r="E10" s="160"/>
      <c r="F10" s="160"/>
      <c r="G10" s="160"/>
      <c r="H10" s="160"/>
      <c r="I10" s="18"/>
      <c r="J10" s="18"/>
    </row>
    <row r="11" spans="1:10" ht="29.25" customHeight="1" x14ac:dyDescent="0.25">
      <c r="A11" s="156" t="s">
        <v>32</v>
      </c>
      <c r="B11" s="156"/>
      <c r="C11" s="156"/>
      <c r="D11" s="156"/>
      <c r="E11" s="156"/>
      <c r="F11" s="156"/>
      <c r="G11" s="156"/>
      <c r="H11" s="156"/>
      <c r="I11" s="39"/>
      <c r="J11" s="39"/>
    </row>
    <row r="12" spans="1:10" ht="14.25" customHeight="1" x14ac:dyDescent="0.25">
      <c r="A12" s="156" t="s">
        <v>12</v>
      </c>
      <c r="B12" s="156"/>
      <c r="C12" s="156"/>
      <c r="D12" s="156"/>
      <c r="E12" s="156"/>
      <c r="F12" s="156"/>
      <c r="G12" s="156"/>
      <c r="H12" s="156"/>
      <c r="I12" s="39"/>
      <c r="J12" s="39"/>
    </row>
    <row r="13" spans="1:10" ht="30.75" customHeight="1" x14ac:dyDescent="0.25">
      <c r="A13" s="160" t="s">
        <v>33</v>
      </c>
      <c r="B13" s="160"/>
      <c r="C13" s="160"/>
      <c r="D13" s="160"/>
      <c r="E13" s="160"/>
      <c r="F13" s="160"/>
      <c r="G13" s="160"/>
      <c r="H13" s="160"/>
      <c r="I13" s="38"/>
      <c r="J13" s="38"/>
    </row>
    <row r="14" spans="1:10" ht="80.25" customHeight="1" x14ac:dyDescent="0.25">
      <c r="A14" s="160" t="s">
        <v>34</v>
      </c>
      <c r="B14" s="160"/>
      <c r="C14" s="160"/>
      <c r="D14" s="160"/>
      <c r="E14" s="160"/>
      <c r="F14" s="160"/>
      <c r="G14" s="160"/>
      <c r="H14" s="160"/>
      <c r="I14" s="18"/>
      <c r="J14" s="18"/>
    </row>
    <row r="16" spans="1:10" ht="28.9" customHeight="1" x14ac:dyDescent="0.25">
      <c r="A16" s="156" t="s">
        <v>75</v>
      </c>
      <c r="B16" s="156"/>
      <c r="C16" s="156"/>
      <c r="D16" s="156"/>
      <c r="E16" s="156"/>
      <c r="F16" s="156"/>
      <c r="G16" s="156"/>
      <c r="H16" s="156"/>
    </row>
    <row r="17" spans="4:5" x14ac:dyDescent="0.25">
      <c r="D17" t="s">
        <v>11</v>
      </c>
      <c r="E17" t="e">
        <f>D2+D3+D4+D5+D7+#REF!+#REF!+#REF!+#REF!</f>
        <v>#REF!</v>
      </c>
    </row>
    <row r="18" spans="4:5" x14ac:dyDescent="0.25">
      <c r="D18" t="s">
        <v>10</v>
      </c>
      <c r="E18" t="e">
        <f>D8+#REF!+#REF!</f>
        <v>#REF!</v>
      </c>
    </row>
    <row r="19" spans="4:5" x14ac:dyDescent="0.25">
      <c r="D19" t="s">
        <v>19</v>
      </c>
      <c r="E19" t="e">
        <f>D51+#REF!</f>
        <v>#REF!</v>
      </c>
    </row>
  </sheetData>
  <mergeCells count="8">
    <mergeCell ref="A16:H16"/>
    <mergeCell ref="A13:H13"/>
    <mergeCell ref="A14:H14"/>
    <mergeCell ref="A3:F3"/>
    <mergeCell ref="B4:H4"/>
    <mergeCell ref="A10:H10"/>
    <mergeCell ref="A11:H11"/>
    <mergeCell ref="A12:H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22" workbookViewId="0">
      <selection activeCell="E40" sqref="E40"/>
    </sheetView>
  </sheetViews>
  <sheetFormatPr defaultRowHeight="15" x14ac:dyDescent="0.25"/>
  <cols>
    <col min="1" max="1" width="4.85546875" style="4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8" ht="15.75" x14ac:dyDescent="0.25">
      <c r="A1" s="44"/>
    </row>
    <row r="2" spans="1:8" ht="15.75" x14ac:dyDescent="0.25">
      <c r="A2" s="42" t="s">
        <v>28</v>
      </c>
      <c r="B2" s="2"/>
      <c r="C2" s="2"/>
      <c r="D2" s="2"/>
      <c r="E2" s="2"/>
      <c r="F2" s="2"/>
      <c r="G2" s="2"/>
    </row>
    <row r="3" spans="1:8" ht="15.75" x14ac:dyDescent="0.25">
      <c r="A3" s="157" t="s">
        <v>192</v>
      </c>
      <c r="B3" s="157"/>
      <c r="C3" s="157"/>
      <c r="D3" s="157"/>
      <c r="E3" s="157"/>
      <c r="F3" s="157"/>
    </row>
    <row r="4" spans="1:8" ht="15.75" x14ac:dyDescent="0.25">
      <c r="A4" s="42"/>
      <c r="B4" s="159" t="s">
        <v>29</v>
      </c>
      <c r="C4" s="159"/>
      <c r="D4" s="159"/>
      <c r="E4" s="159"/>
      <c r="F4" s="159"/>
      <c r="G4" s="159"/>
      <c r="H4" s="159"/>
    </row>
    <row r="5" spans="1:8" ht="16.5" thickBot="1" x14ac:dyDescent="0.3">
      <c r="A5" s="42"/>
    </row>
    <row r="6" spans="1:8" ht="42.75" x14ac:dyDescent="0.25">
      <c r="A6" s="84" t="s">
        <v>0</v>
      </c>
      <c r="B6" s="36" t="s">
        <v>1</v>
      </c>
      <c r="C6" s="36" t="s">
        <v>2</v>
      </c>
      <c r="D6" s="36" t="s">
        <v>3</v>
      </c>
      <c r="E6" s="36" t="s">
        <v>4</v>
      </c>
      <c r="F6" s="36" t="s">
        <v>5</v>
      </c>
      <c r="G6" s="36" t="s">
        <v>6</v>
      </c>
      <c r="H6" s="36" t="s">
        <v>7</v>
      </c>
    </row>
    <row r="7" spans="1:8" ht="25.5" x14ac:dyDescent="0.25">
      <c r="A7" s="147">
        <v>1</v>
      </c>
      <c r="B7" s="110" t="s">
        <v>193</v>
      </c>
      <c r="C7" s="110" t="s">
        <v>194</v>
      </c>
      <c r="D7" s="150">
        <v>87.52</v>
      </c>
      <c r="E7" s="149" t="s">
        <v>8</v>
      </c>
      <c r="F7" s="147" t="s">
        <v>9</v>
      </c>
      <c r="G7" s="147" t="s">
        <v>11</v>
      </c>
      <c r="H7" s="110" t="s">
        <v>195</v>
      </c>
    </row>
    <row r="8" spans="1:8" ht="25.5" x14ac:dyDescent="0.25">
      <c r="A8" s="147">
        <v>2</v>
      </c>
      <c r="B8" s="110" t="s">
        <v>196</v>
      </c>
      <c r="C8" s="110" t="s">
        <v>194</v>
      </c>
      <c r="D8" s="150">
        <v>225.42</v>
      </c>
      <c r="E8" s="149" t="s">
        <v>8</v>
      </c>
      <c r="F8" s="147" t="s">
        <v>9</v>
      </c>
      <c r="G8" s="147" t="s">
        <v>11</v>
      </c>
      <c r="H8" s="110" t="s">
        <v>197</v>
      </c>
    </row>
    <row r="9" spans="1:8" ht="25.5" x14ac:dyDescent="0.25">
      <c r="A9" s="147">
        <v>3</v>
      </c>
      <c r="B9" s="110" t="s">
        <v>198</v>
      </c>
      <c r="C9" s="110" t="s">
        <v>194</v>
      </c>
      <c r="D9" s="150">
        <v>465.04</v>
      </c>
      <c r="E9" s="149" t="s">
        <v>13</v>
      </c>
      <c r="F9" s="147" t="s">
        <v>9</v>
      </c>
      <c r="G9" s="147" t="s">
        <v>11</v>
      </c>
      <c r="H9" s="110" t="s">
        <v>199</v>
      </c>
    </row>
    <row r="10" spans="1:8" ht="25.5" x14ac:dyDescent="0.25">
      <c r="A10" s="147">
        <v>4</v>
      </c>
      <c r="B10" s="110" t="s">
        <v>200</v>
      </c>
      <c r="C10" s="110" t="s">
        <v>194</v>
      </c>
      <c r="D10" s="150">
        <v>23.67</v>
      </c>
      <c r="E10" s="149" t="s">
        <v>8</v>
      </c>
      <c r="F10" s="147" t="s">
        <v>9</v>
      </c>
      <c r="G10" s="147" t="s">
        <v>11</v>
      </c>
      <c r="H10" s="110" t="s">
        <v>201</v>
      </c>
    </row>
    <row r="11" spans="1:8" ht="25.5" x14ac:dyDescent="0.25">
      <c r="A11" s="147">
        <v>5</v>
      </c>
      <c r="B11" s="110" t="s">
        <v>202</v>
      </c>
      <c r="C11" s="110" t="s">
        <v>203</v>
      </c>
      <c r="D11" s="150">
        <v>161.97</v>
      </c>
      <c r="E11" s="149" t="s">
        <v>8</v>
      </c>
      <c r="F11" s="147" t="s">
        <v>9</v>
      </c>
      <c r="G11" s="147" t="s">
        <v>11</v>
      </c>
      <c r="H11" s="146" t="s">
        <v>204</v>
      </c>
    </row>
    <row r="12" spans="1:8" ht="25.5" x14ac:dyDescent="0.25">
      <c r="A12" s="147">
        <v>6</v>
      </c>
      <c r="B12" s="146" t="s">
        <v>205</v>
      </c>
      <c r="C12" s="110" t="s">
        <v>206</v>
      </c>
      <c r="D12" s="150">
        <v>39.76</v>
      </c>
      <c r="E12" s="149" t="s">
        <v>8</v>
      </c>
      <c r="F12" s="147" t="s">
        <v>9</v>
      </c>
      <c r="G12" s="147" t="s">
        <v>10</v>
      </c>
      <c r="H12" s="110" t="s">
        <v>207</v>
      </c>
    </row>
    <row r="13" spans="1:8" ht="25.5" x14ac:dyDescent="0.25">
      <c r="A13" s="147">
        <v>7</v>
      </c>
      <c r="B13" s="146" t="s">
        <v>98</v>
      </c>
      <c r="C13" s="110" t="s">
        <v>206</v>
      </c>
      <c r="D13" s="150">
        <v>951.54</v>
      </c>
      <c r="E13" s="149" t="s">
        <v>8</v>
      </c>
      <c r="F13" s="147" t="s">
        <v>9</v>
      </c>
      <c r="G13" s="147" t="s">
        <v>11</v>
      </c>
      <c r="H13" s="110" t="s">
        <v>100</v>
      </c>
    </row>
    <row r="14" spans="1:8" ht="25.5" x14ac:dyDescent="0.25">
      <c r="A14" s="147">
        <v>8</v>
      </c>
      <c r="B14" s="146" t="s">
        <v>205</v>
      </c>
      <c r="C14" s="110" t="s">
        <v>208</v>
      </c>
      <c r="D14" s="150">
        <v>63.32</v>
      </c>
      <c r="E14" s="149" t="s">
        <v>8</v>
      </c>
      <c r="F14" s="147" t="s">
        <v>9</v>
      </c>
      <c r="G14" s="147" t="s">
        <v>10</v>
      </c>
      <c r="H14" s="110" t="s">
        <v>207</v>
      </c>
    </row>
    <row r="15" spans="1:8" ht="25.5" x14ac:dyDescent="0.25">
      <c r="A15" s="147">
        <v>9</v>
      </c>
      <c r="B15" s="126" t="s">
        <v>109</v>
      </c>
      <c r="C15" s="110" t="s">
        <v>208</v>
      </c>
      <c r="D15" s="152">
        <v>16.98</v>
      </c>
      <c r="E15" s="149" t="s">
        <v>8</v>
      </c>
      <c r="F15" s="147" t="s">
        <v>9</v>
      </c>
      <c r="G15" s="147" t="s">
        <v>11</v>
      </c>
      <c r="H15" s="126" t="s">
        <v>111</v>
      </c>
    </row>
    <row r="16" spans="1:8" ht="25.5" x14ac:dyDescent="0.25">
      <c r="A16" s="147">
        <v>10</v>
      </c>
      <c r="B16" s="126" t="s">
        <v>323</v>
      </c>
      <c r="C16" s="110" t="s">
        <v>324</v>
      </c>
      <c r="D16" s="152">
        <v>27.7</v>
      </c>
      <c r="E16" s="149" t="s">
        <v>8</v>
      </c>
      <c r="F16" s="147" t="s">
        <v>9</v>
      </c>
      <c r="G16" s="147" t="s">
        <v>11</v>
      </c>
      <c r="H16" s="126" t="s">
        <v>307</v>
      </c>
    </row>
    <row r="17" spans="1:8" ht="25.5" x14ac:dyDescent="0.25">
      <c r="A17" s="147">
        <v>11</v>
      </c>
      <c r="B17" s="110" t="s">
        <v>218</v>
      </c>
      <c r="C17" s="110" t="s">
        <v>209</v>
      </c>
      <c r="D17" s="150">
        <v>5349.11</v>
      </c>
      <c r="E17" s="126" t="s">
        <v>89</v>
      </c>
      <c r="F17" s="147" t="s">
        <v>9</v>
      </c>
      <c r="G17" s="147" t="s">
        <v>11</v>
      </c>
      <c r="H17" s="110" t="s">
        <v>220</v>
      </c>
    </row>
    <row r="18" spans="1:8" ht="25.5" x14ac:dyDescent="0.25">
      <c r="A18" s="147">
        <v>12</v>
      </c>
      <c r="B18" s="126" t="s">
        <v>109</v>
      </c>
      <c r="C18" s="110" t="s">
        <v>209</v>
      </c>
      <c r="D18" s="152">
        <v>6.53</v>
      </c>
      <c r="E18" s="149" t="s">
        <v>8</v>
      </c>
      <c r="F18" s="147" t="s">
        <v>9</v>
      </c>
      <c r="G18" s="147" t="s">
        <v>11</v>
      </c>
      <c r="H18" s="126" t="s">
        <v>111</v>
      </c>
    </row>
    <row r="19" spans="1:8" ht="25.5" x14ac:dyDescent="0.25">
      <c r="A19" s="147">
        <v>13</v>
      </c>
      <c r="B19" s="110" t="s">
        <v>210</v>
      </c>
      <c r="C19" s="110" t="s">
        <v>209</v>
      </c>
      <c r="D19" s="150">
        <v>37.51</v>
      </c>
      <c r="E19" s="149" t="s">
        <v>211</v>
      </c>
      <c r="F19" s="147" t="s">
        <v>9</v>
      </c>
      <c r="G19" s="147" t="s">
        <v>11</v>
      </c>
      <c r="H19" s="110" t="s">
        <v>212</v>
      </c>
    </row>
    <row r="20" spans="1:8" ht="25.5" x14ac:dyDescent="0.25">
      <c r="A20" s="147">
        <v>14</v>
      </c>
      <c r="B20" s="110" t="s">
        <v>213</v>
      </c>
      <c r="C20" s="110" t="s">
        <v>214</v>
      </c>
      <c r="D20" s="150">
        <v>1296.08</v>
      </c>
      <c r="E20" s="149" t="s">
        <v>13</v>
      </c>
      <c r="F20" s="147" t="s">
        <v>9</v>
      </c>
      <c r="G20" s="147" t="s">
        <v>11</v>
      </c>
      <c r="H20" s="110" t="s">
        <v>167</v>
      </c>
    </row>
    <row r="21" spans="1:8" ht="25.5" x14ac:dyDescent="0.25">
      <c r="A21" s="147">
        <v>15</v>
      </c>
      <c r="B21" s="110" t="s">
        <v>215</v>
      </c>
      <c r="C21" s="110" t="s">
        <v>214</v>
      </c>
      <c r="D21" s="150">
        <v>297.10000000000002</v>
      </c>
      <c r="E21" s="149" t="s">
        <v>211</v>
      </c>
      <c r="F21" s="147" t="s">
        <v>9</v>
      </c>
      <c r="G21" s="147" t="s">
        <v>11</v>
      </c>
      <c r="H21" s="110" t="s">
        <v>216</v>
      </c>
    </row>
    <row r="22" spans="1:8" ht="38.25" x14ac:dyDescent="0.25">
      <c r="A22" s="147">
        <v>16</v>
      </c>
      <c r="B22" s="147" t="s">
        <v>113</v>
      </c>
      <c r="C22" s="110" t="s">
        <v>214</v>
      </c>
      <c r="D22" s="152">
        <v>30</v>
      </c>
      <c r="E22" s="149" t="s">
        <v>8</v>
      </c>
      <c r="F22" s="147" t="s">
        <v>9</v>
      </c>
      <c r="G22" s="147" t="s">
        <v>10</v>
      </c>
      <c r="H22" s="126" t="s">
        <v>114</v>
      </c>
    </row>
    <row r="23" spans="1:8" ht="38.25" x14ac:dyDescent="0.25">
      <c r="A23" s="147">
        <v>17</v>
      </c>
      <c r="B23" s="147" t="s">
        <v>113</v>
      </c>
      <c r="C23" s="110" t="s">
        <v>217</v>
      </c>
      <c r="D23" s="152">
        <v>20</v>
      </c>
      <c r="E23" s="149" t="s">
        <v>8</v>
      </c>
      <c r="F23" s="147" t="s">
        <v>9</v>
      </c>
      <c r="G23" s="147" t="s">
        <v>10</v>
      </c>
      <c r="H23" s="126" t="s">
        <v>114</v>
      </c>
    </row>
    <row r="24" spans="1:8" ht="25.5" x14ac:dyDescent="0.25">
      <c r="A24" s="147">
        <v>18</v>
      </c>
      <c r="B24" s="146" t="s">
        <v>172</v>
      </c>
      <c r="C24" s="110" t="s">
        <v>217</v>
      </c>
      <c r="D24" s="150">
        <v>1296.08</v>
      </c>
      <c r="E24" s="149" t="s">
        <v>13</v>
      </c>
      <c r="F24" s="147" t="s">
        <v>9</v>
      </c>
      <c r="G24" s="147" t="s">
        <v>19</v>
      </c>
      <c r="H24" s="110" t="s">
        <v>174</v>
      </c>
    </row>
    <row r="25" spans="1:8" ht="25.5" x14ac:dyDescent="0.25">
      <c r="A25" s="147">
        <v>19</v>
      </c>
      <c r="B25" s="110" t="s">
        <v>30</v>
      </c>
      <c r="C25" s="110" t="s">
        <v>217</v>
      </c>
      <c r="D25" s="151">
        <v>205.04</v>
      </c>
      <c r="E25" s="149" t="s">
        <v>8</v>
      </c>
      <c r="F25" s="147" t="s">
        <v>9</v>
      </c>
      <c r="G25" s="147" t="s">
        <v>11</v>
      </c>
      <c r="H25" s="148" t="s">
        <v>184</v>
      </c>
    </row>
    <row r="26" spans="1:8" ht="25.5" x14ac:dyDescent="0.25">
      <c r="A26" s="147">
        <v>20</v>
      </c>
      <c r="B26" s="110" t="s">
        <v>218</v>
      </c>
      <c r="C26" s="110" t="s">
        <v>219</v>
      </c>
      <c r="D26" s="150">
        <v>60.5</v>
      </c>
      <c r="E26" s="149" t="s">
        <v>211</v>
      </c>
      <c r="F26" s="147" t="s">
        <v>9</v>
      </c>
      <c r="G26" s="147" t="s">
        <v>11</v>
      </c>
      <c r="H26" s="110" t="s">
        <v>220</v>
      </c>
    </row>
    <row r="27" spans="1:8" ht="25.5" x14ac:dyDescent="0.25">
      <c r="A27" s="147">
        <v>21</v>
      </c>
      <c r="B27" s="110" t="s">
        <v>221</v>
      </c>
      <c r="C27" s="110" t="s">
        <v>222</v>
      </c>
      <c r="D27" s="150">
        <v>86.53</v>
      </c>
      <c r="E27" s="149" t="s">
        <v>211</v>
      </c>
      <c r="F27" s="147" t="s">
        <v>9</v>
      </c>
      <c r="G27" s="147" t="s">
        <v>11</v>
      </c>
      <c r="H27" s="110" t="s">
        <v>49</v>
      </c>
    </row>
    <row r="28" spans="1:8" ht="25.5" x14ac:dyDescent="0.25">
      <c r="A28" s="147">
        <v>22</v>
      </c>
      <c r="B28" s="110" t="s">
        <v>223</v>
      </c>
      <c r="C28" s="110" t="s">
        <v>222</v>
      </c>
      <c r="D28" s="150">
        <v>12</v>
      </c>
      <c r="E28" s="149" t="s">
        <v>211</v>
      </c>
      <c r="F28" s="147" t="s">
        <v>9</v>
      </c>
      <c r="G28" s="147" t="s">
        <v>11</v>
      </c>
      <c r="H28" s="110" t="s">
        <v>60</v>
      </c>
    </row>
    <row r="29" spans="1:8" ht="25.5" x14ac:dyDescent="0.25">
      <c r="A29" s="147">
        <v>23</v>
      </c>
      <c r="B29" s="110" t="s">
        <v>325</v>
      </c>
      <c r="C29" s="110" t="s">
        <v>222</v>
      </c>
      <c r="D29" s="150">
        <v>137.34</v>
      </c>
      <c r="E29" s="149" t="s">
        <v>211</v>
      </c>
      <c r="F29" s="147" t="s">
        <v>9</v>
      </c>
      <c r="G29" s="147" t="s">
        <v>11</v>
      </c>
      <c r="H29" s="110">
        <v>39143110</v>
      </c>
    </row>
    <row r="30" spans="1:8" ht="25.5" x14ac:dyDescent="0.25">
      <c r="A30" s="147">
        <v>24</v>
      </c>
      <c r="B30" s="110" t="s">
        <v>213</v>
      </c>
      <c r="C30" s="110" t="s">
        <v>224</v>
      </c>
      <c r="D30" s="150">
        <v>701.79</v>
      </c>
      <c r="E30" s="149" t="s">
        <v>211</v>
      </c>
      <c r="F30" s="147" t="s">
        <v>9</v>
      </c>
      <c r="G30" s="147" t="s">
        <v>11</v>
      </c>
      <c r="H30" s="110" t="s">
        <v>167</v>
      </c>
    </row>
    <row r="31" spans="1:8" ht="16.5" thickBot="1" x14ac:dyDescent="0.3">
      <c r="A31" s="43"/>
      <c r="B31" s="13"/>
      <c r="C31" s="7"/>
      <c r="D31" s="14"/>
      <c r="E31" s="15"/>
      <c r="F31" s="7"/>
      <c r="G31" s="6"/>
      <c r="H31" s="16"/>
    </row>
    <row r="33" spans="1:10" ht="32.25" customHeight="1" x14ac:dyDescent="0.25">
      <c r="A33" s="160" t="s">
        <v>31</v>
      </c>
      <c r="B33" s="160"/>
      <c r="C33" s="160"/>
      <c r="D33" s="160"/>
      <c r="E33" s="160"/>
      <c r="F33" s="160"/>
      <c r="G33" s="160"/>
      <c r="H33" s="160"/>
      <c r="I33" s="18"/>
      <c r="J33" s="18"/>
    </row>
    <row r="34" spans="1:10" ht="34.5" customHeight="1" x14ac:dyDescent="0.25">
      <c r="A34" s="156" t="s">
        <v>32</v>
      </c>
      <c r="B34" s="156"/>
      <c r="C34" s="156"/>
      <c r="D34" s="156"/>
      <c r="E34" s="156"/>
      <c r="F34" s="156"/>
      <c r="G34" s="156"/>
      <c r="H34" s="156"/>
      <c r="I34" s="39"/>
      <c r="J34" s="39"/>
    </row>
    <row r="35" spans="1:10" ht="31.5" customHeight="1" x14ac:dyDescent="0.25">
      <c r="A35" s="156" t="s">
        <v>12</v>
      </c>
      <c r="B35" s="156"/>
      <c r="C35" s="156"/>
      <c r="D35" s="156"/>
      <c r="E35" s="156"/>
      <c r="F35" s="156"/>
      <c r="G35" s="156"/>
      <c r="H35" s="156"/>
      <c r="I35" s="39"/>
      <c r="J35" s="39"/>
    </row>
    <row r="36" spans="1:10" ht="33.75" customHeight="1" x14ac:dyDescent="0.25">
      <c r="A36" s="160" t="s">
        <v>33</v>
      </c>
      <c r="B36" s="160"/>
      <c r="C36" s="160"/>
      <c r="D36" s="160"/>
      <c r="E36" s="160"/>
      <c r="F36" s="160"/>
      <c r="G36" s="160"/>
      <c r="H36" s="160"/>
      <c r="I36" s="38"/>
      <c r="J36" s="38"/>
    </row>
    <row r="37" spans="1:10" ht="75.75" customHeight="1" x14ac:dyDescent="0.25">
      <c r="A37" s="160" t="s">
        <v>34</v>
      </c>
      <c r="B37" s="160"/>
      <c r="C37" s="160"/>
      <c r="D37" s="160"/>
      <c r="E37" s="160"/>
      <c r="F37" s="160"/>
      <c r="G37" s="160"/>
      <c r="H37" s="160"/>
      <c r="I37" s="18"/>
      <c r="J37" s="18"/>
    </row>
    <row r="38" spans="1:10" ht="10.9" customHeight="1" x14ac:dyDescent="0.25"/>
    <row r="39" spans="1:10" ht="29.45" customHeight="1" x14ac:dyDescent="0.25">
      <c r="A39" s="156" t="s">
        <v>75</v>
      </c>
      <c r="B39" s="156"/>
      <c r="C39" s="156"/>
      <c r="D39" s="156"/>
      <c r="E39" s="156"/>
      <c r="F39" s="156"/>
      <c r="G39" s="156"/>
      <c r="H39" s="156"/>
    </row>
    <row r="40" spans="1:10" x14ac:dyDescent="0.25">
      <c r="D40" t="s">
        <v>11</v>
      </c>
      <c r="E40">
        <f>D7+D8+D9+D10+D11+D13+D15+D16+D17+D18+D19+D20+D21+D25+D26+D27+D28+D29+D30</f>
        <v>10149.370000000003</v>
      </c>
    </row>
    <row r="41" spans="1:10" x14ac:dyDescent="0.25">
      <c r="D41" t="s">
        <v>10</v>
      </c>
      <c r="E41">
        <f>D12+D14+D22+D23</f>
        <v>153.07999999999998</v>
      </c>
    </row>
    <row r="42" spans="1:10" x14ac:dyDescent="0.25">
      <c r="D42" t="s">
        <v>19</v>
      </c>
      <c r="E42">
        <f>D24</f>
        <v>1296.08</v>
      </c>
    </row>
  </sheetData>
  <mergeCells count="8">
    <mergeCell ref="A39:H39"/>
    <mergeCell ref="A37:H37"/>
    <mergeCell ref="A3:F3"/>
    <mergeCell ref="B4:H4"/>
    <mergeCell ref="A33:H33"/>
    <mergeCell ref="A34:H34"/>
    <mergeCell ref="A35:H35"/>
    <mergeCell ref="A36:H3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6" workbookViewId="0">
      <selection activeCell="E43" sqref="E43"/>
    </sheetView>
  </sheetViews>
  <sheetFormatPr defaultRowHeight="15" x14ac:dyDescent="0.25"/>
  <cols>
    <col min="1" max="1" width="4.85546875" customWidth="1"/>
    <col min="2" max="2" width="16.42578125" customWidth="1"/>
    <col min="3" max="3" width="11" customWidth="1"/>
    <col min="4" max="4" width="9" customWidth="1"/>
    <col min="5" max="5" width="10" customWidth="1"/>
    <col min="6" max="6" width="11.42578125" customWidth="1"/>
    <col min="7" max="7" width="10.85546875" customWidth="1"/>
    <col min="8" max="8" width="12.42578125" customWidth="1"/>
  </cols>
  <sheetData>
    <row r="1" spans="1:8" ht="15.75" x14ac:dyDescent="0.25">
      <c r="A1" s="1"/>
    </row>
    <row r="2" spans="1:8" ht="15.75" x14ac:dyDescent="0.25">
      <c r="A2" s="2" t="s">
        <v>28</v>
      </c>
      <c r="B2" s="2"/>
      <c r="C2" s="2"/>
      <c r="D2" s="2"/>
      <c r="E2" s="2"/>
      <c r="F2" s="2"/>
      <c r="G2" s="2"/>
    </row>
    <row r="3" spans="1:8" ht="15.75" x14ac:dyDescent="0.25">
      <c r="A3" s="157" t="s">
        <v>225</v>
      </c>
      <c r="B3" s="157"/>
      <c r="C3" s="157"/>
      <c r="D3" s="157"/>
      <c r="E3" s="157"/>
      <c r="F3" s="157"/>
    </row>
    <row r="4" spans="1:8" ht="15.75" x14ac:dyDescent="0.25">
      <c r="A4" s="32"/>
      <c r="B4" s="159" t="s">
        <v>29</v>
      </c>
      <c r="C4" s="159"/>
      <c r="D4" s="159"/>
      <c r="E4" s="159"/>
      <c r="F4" s="159"/>
      <c r="G4" s="159"/>
      <c r="H4" s="159"/>
    </row>
    <row r="5" spans="1:8" ht="16.5" thickBot="1" x14ac:dyDescent="0.3">
      <c r="A5" s="32"/>
    </row>
    <row r="6" spans="1:8" ht="42.75" x14ac:dyDescent="0.25">
      <c r="A6" s="46" t="s">
        <v>0</v>
      </c>
      <c r="B6" s="36" t="s">
        <v>1</v>
      </c>
      <c r="C6" s="36" t="s">
        <v>2</v>
      </c>
      <c r="D6" s="36" t="s">
        <v>3</v>
      </c>
      <c r="E6" s="36" t="s">
        <v>4</v>
      </c>
      <c r="F6" s="36" t="s">
        <v>5</v>
      </c>
      <c r="G6" s="36" t="s">
        <v>6</v>
      </c>
      <c r="H6" s="36" t="s">
        <v>7</v>
      </c>
    </row>
    <row r="7" spans="1:8" ht="38.25" x14ac:dyDescent="0.25">
      <c r="A7" s="68">
        <v>1</v>
      </c>
      <c r="B7" s="111" t="s">
        <v>213</v>
      </c>
      <c r="C7" s="111" t="s">
        <v>226</v>
      </c>
      <c r="D7" s="153">
        <v>1046.21</v>
      </c>
      <c r="E7" s="114" t="s">
        <v>13</v>
      </c>
      <c r="F7" s="68" t="s">
        <v>9</v>
      </c>
      <c r="G7" s="68" t="s">
        <v>11</v>
      </c>
      <c r="H7" s="111" t="s">
        <v>167</v>
      </c>
    </row>
    <row r="8" spans="1:8" ht="25.5" x14ac:dyDescent="0.25">
      <c r="A8" s="68">
        <v>2</v>
      </c>
      <c r="B8" s="111" t="s">
        <v>227</v>
      </c>
      <c r="C8" s="111" t="s">
        <v>226</v>
      </c>
      <c r="D8" s="153">
        <v>137</v>
      </c>
      <c r="E8" s="114" t="s">
        <v>211</v>
      </c>
      <c r="F8" s="68" t="s">
        <v>9</v>
      </c>
      <c r="G8" s="68" t="s">
        <v>11</v>
      </c>
      <c r="H8" s="111" t="s">
        <v>228</v>
      </c>
    </row>
    <row r="9" spans="1:8" ht="25.5" x14ac:dyDescent="0.25">
      <c r="A9" s="68">
        <v>3</v>
      </c>
      <c r="B9" s="111" t="s">
        <v>30</v>
      </c>
      <c r="C9" s="111" t="s">
        <v>229</v>
      </c>
      <c r="D9" s="135">
        <v>111.28</v>
      </c>
      <c r="E9" s="114" t="s">
        <v>8</v>
      </c>
      <c r="F9" s="68" t="s">
        <v>9</v>
      </c>
      <c r="G9" s="68" t="s">
        <v>11</v>
      </c>
      <c r="H9" s="117" t="s">
        <v>184</v>
      </c>
    </row>
    <row r="10" spans="1:8" ht="25.5" x14ac:dyDescent="0.25">
      <c r="A10" s="68">
        <v>4</v>
      </c>
      <c r="B10" s="111" t="s">
        <v>230</v>
      </c>
      <c r="C10" s="111" t="s">
        <v>231</v>
      </c>
      <c r="D10" s="153">
        <v>115.72</v>
      </c>
      <c r="E10" s="114" t="s">
        <v>211</v>
      </c>
      <c r="F10" s="68" t="s">
        <v>9</v>
      </c>
      <c r="G10" s="68" t="s">
        <v>11</v>
      </c>
      <c r="H10" s="111" t="s">
        <v>232</v>
      </c>
    </row>
    <row r="11" spans="1:8" ht="25.5" x14ac:dyDescent="0.25">
      <c r="A11" s="68">
        <v>5</v>
      </c>
      <c r="B11" s="142" t="s">
        <v>233</v>
      </c>
      <c r="C11" s="111" t="s">
        <v>231</v>
      </c>
      <c r="D11" s="153">
        <v>17.62</v>
      </c>
      <c r="E11" s="114" t="s">
        <v>211</v>
      </c>
      <c r="F11" s="68" t="s">
        <v>9</v>
      </c>
      <c r="G11" s="68" t="s">
        <v>11</v>
      </c>
      <c r="H11" s="111" t="s">
        <v>15</v>
      </c>
    </row>
    <row r="12" spans="1:8" ht="25.5" x14ac:dyDescent="0.25">
      <c r="A12" s="68">
        <v>6</v>
      </c>
      <c r="B12" s="111" t="s">
        <v>227</v>
      </c>
      <c r="C12" s="111" t="s">
        <v>234</v>
      </c>
      <c r="D12" s="153">
        <v>45.13</v>
      </c>
      <c r="E12" s="114" t="s">
        <v>211</v>
      </c>
      <c r="F12" s="68" t="s">
        <v>9</v>
      </c>
      <c r="G12" s="68" t="s">
        <v>11</v>
      </c>
      <c r="H12" s="111" t="s">
        <v>228</v>
      </c>
    </row>
    <row r="13" spans="1:8" ht="25.5" x14ac:dyDescent="0.25">
      <c r="A13" s="68">
        <v>7</v>
      </c>
      <c r="B13" s="142" t="s">
        <v>322</v>
      </c>
      <c r="C13" s="111" t="s">
        <v>234</v>
      </c>
      <c r="D13" s="153">
        <v>26.65</v>
      </c>
      <c r="E13" s="114" t="s">
        <v>211</v>
      </c>
      <c r="F13" s="68" t="s">
        <v>9</v>
      </c>
      <c r="G13" s="68" t="s">
        <v>10</v>
      </c>
      <c r="H13" s="111"/>
    </row>
    <row r="14" spans="1:8" ht="25.5" x14ac:dyDescent="0.25">
      <c r="A14" s="68">
        <v>8</v>
      </c>
      <c r="B14" s="111" t="s">
        <v>235</v>
      </c>
      <c r="C14" s="111" t="s">
        <v>234</v>
      </c>
      <c r="D14" s="153">
        <v>547.16999999999996</v>
      </c>
      <c r="E14" s="114" t="s">
        <v>211</v>
      </c>
      <c r="F14" s="68" t="s">
        <v>9</v>
      </c>
      <c r="G14" s="68" t="s">
        <v>11</v>
      </c>
      <c r="H14" s="111" t="s">
        <v>236</v>
      </c>
    </row>
    <row r="15" spans="1:8" ht="25.5" x14ac:dyDescent="0.25">
      <c r="A15" s="68">
        <v>9</v>
      </c>
      <c r="B15" s="111" t="s">
        <v>218</v>
      </c>
      <c r="C15" s="111" t="s">
        <v>237</v>
      </c>
      <c r="D15" s="153">
        <v>99.51</v>
      </c>
      <c r="E15" s="114" t="s">
        <v>211</v>
      </c>
      <c r="F15" s="68" t="s">
        <v>9</v>
      </c>
      <c r="G15" s="68" t="s">
        <v>11</v>
      </c>
      <c r="H15" s="111" t="s">
        <v>220</v>
      </c>
    </row>
    <row r="16" spans="1:8" ht="25.5" x14ac:dyDescent="0.25">
      <c r="A16" s="68">
        <v>10</v>
      </c>
      <c r="B16" s="142" t="s">
        <v>238</v>
      </c>
      <c r="C16" s="111" t="s">
        <v>239</v>
      </c>
      <c r="D16" s="153">
        <v>212.05</v>
      </c>
      <c r="E16" s="114" t="s">
        <v>211</v>
      </c>
      <c r="F16" s="68" t="s">
        <v>9</v>
      </c>
      <c r="G16" s="68" t="s">
        <v>10</v>
      </c>
      <c r="H16" s="111" t="s">
        <v>240</v>
      </c>
    </row>
    <row r="17" spans="1:8" ht="25.5" x14ac:dyDescent="0.25">
      <c r="A17" s="68">
        <v>11</v>
      </c>
      <c r="B17" s="116" t="s">
        <v>109</v>
      </c>
      <c r="C17" s="111" t="s">
        <v>239</v>
      </c>
      <c r="D17" s="103">
        <v>18.059999999999999</v>
      </c>
      <c r="E17" s="114" t="s">
        <v>8</v>
      </c>
      <c r="F17" s="68" t="s">
        <v>9</v>
      </c>
      <c r="G17" s="68" t="s">
        <v>11</v>
      </c>
      <c r="H17" s="116" t="s">
        <v>111</v>
      </c>
    </row>
    <row r="18" spans="1:8" ht="25.5" x14ac:dyDescent="0.25">
      <c r="A18" s="68">
        <v>12</v>
      </c>
      <c r="B18" s="116" t="s">
        <v>321</v>
      </c>
      <c r="C18" s="111" t="s">
        <v>239</v>
      </c>
      <c r="D18" s="103">
        <v>75.459999999999994</v>
      </c>
      <c r="E18" s="114" t="s">
        <v>8</v>
      </c>
      <c r="F18" s="68" t="s">
        <v>9</v>
      </c>
      <c r="G18" s="68" t="s">
        <v>11</v>
      </c>
      <c r="H18" s="116" t="s">
        <v>134</v>
      </c>
    </row>
    <row r="19" spans="1:8" ht="25.5" x14ac:dyDescent="0.25">
      <c r="A19" s="68">
        <v>13</v>
      </c>
      <c r="B19" s="142" t="s">
        <v>241</v>
      </c>
      <c r="C19" s="111" t="s">
        <v>242</v>
      </c>
      <c r="D19" s="153">
        <v>192.73</v>
      </c>
      <c r="E19" s="114" t="s">
        <v>8</v>
      </c>
      <c r="F19" s="68" t="s">
        <v>9</v>
      </c>
      <c r="G19" s="68" t="s">
        <v>11</v>
      </c>
      <c r="H19" s="117" t="s">
        <v>183</v>
      </c>
    </row>
    <row r="20" spans="1:8" ht="25.5" x14ac:dyDescent="0.25">
      <c r="A20" s="68">
        <v>14</v>
      </c>
      <c r="B20" s="111" t="s">
        <v>181</v>
      </c>
      <c r="C20" s="111" t="s">
        <v>242</v>
      </c>
      <c r="D20" s="135">
        <v>141.46</v>
      </c>
      <c r="E20" s="114" t="s">
        <v>8</v>
      </c>
      <c r="F20" s="68" t="s">
        <v>9</v>
      </c>
      <c r="G20" s="68" t="s">
        <v>11</v>
      </c>
      <c r="H20" s="117" t="s">
        <v>183</v>
      </c>
    </row>
    <row r="21" spans="1:8" ht="25.5" x14ac:dyDescent="0.25">
      <c r="A21" s="68">
        <v>15</v>
      </c>
      <c r="B21" s="111" t="s">
        <v>181</v>
      </c>
      <c r="C21" s="111" t="s">
        <v>242</v>
      </c>
      <c r="D21" s="135">
        <v>272</v>
      </c>
      <c r="E21" s="114" t="s">
        <v>8</v>
      </c>
      <c r="F21" s="68" t="s">
        <v>9</v>
      </c>
      <c r="G21" s="68" t="s">
        <v>11</v>
      </c>
      <c r="H21" s="117" t="s">
        <v>183</v>
      </c>
    </row>
    <row r="22" spans="1:8" ht="25.5" x14ac:dyDescent="0.25">
      <c r="A22" s="68">
        <v>16</v>
      </c>
      <c r="B22" s="111" t="s">
        <v>181</v>
      </c>
      <c r="C22" s="111" t="s">
        <v>242</v>
      </c>
      <c r="D22" s="135">
        <v>190.95</v>
      </c>
      <c r="E22" s="114" t="s">
        <v>8</v>
      </c>
      <c r="F22" s="68" t="s">
        <v>9</v>
      </c>
      <c r="G22" s="68" t="s">
        <v>11</v>
      </c>
      <c r="H22" s="117" t="s">
        <v>183</v>
      </c>
    </row>
    <row r="23" spans="1:8" ht="25.5" x14ac:dyDescent="0.25">
      <c r="A23" s="68">
        <v>17</v>
      </c>
      <c r="B23" s="111" t="s">
        <v>243</v>
      </c>
      <c r="C23" s="111" t="s">
        <v>244</v>
      </c>
      <c r="D23" s="153">
        <v>41.57</v>
      </c>
      <c r="E23" s="114" t="s">
        <v>8</v>
      </c>
      <c r="F23" s="68" t="s">
        <v>9</v>
      </c>
      <c r="G23" s="68" t="s">
        <v>11</v>
      </c>
      <c r="H23" s="117" t="s">
        <v>183</v>
      </c>
    </row>
    <row r="24" spans="1:8" ht="38.25" x14ac:dyDescent="0.25">
      <c r="A24" s="68">
        <v>18</v>
      </c>
      <c r="B24" s="68" t="s">
        <v>113</v>
      </c>
      <c r="C24" s="111" t="s">
        <v>244</v>
      </c>
      <c r="D24" s="103">
        <v>18</v>
      </c>
      <c r="E24" s="114" t="s">
        <v>8</v>
      </c>
      <c r="F24" s="68" t="s">
        <v>9</v>
      </c>
      <c r="G24" s="68" t="s">
        <v>10</v>
      </c>
      <c r="H24" s="116" t="s">
        <v>114</v>
      </c>
    </row>
    <row r="25" spans="1:8" ht="25.5" x14ac:dyDescent="0.25">
      <c r="A25" s="68">
        <v>19</v>
      </c>
      <c r="B25" s="142" t="s">
        <v>318</v>
      </c>
      <c r="C25" s="111" t="s">
        <v>319</v>
      </c>
      <c r="D25" s="153">
        <v>19.54</v>
      </c>
      <c r="E25" s="114" t="s">
        <v>8</v>
      </c>
      <c r="F25" s="68" t="s">
        <v>9</v>
      </c>
      <c r="G25" s="68" t="s">
        <v>10</v>
      </c>
      <c r="H25" s="117" t="s">
        <v>320</v>
      </c>
    </row>
    <row r="26" spans="1:8" ht="38.25" x14ac:dyDescent="0.25">
      <c r="A26" s="68">
        <v>20</v>
      </c>
      <c r="B26" s="68" t="s">
        <v>113</v>
      </c>
      <c r="C26" s="111" t="s">
        <v>245</v>
      </c>
      <c r="D26" s="103">
        <v>119.79</v>
      </c>
      <c r="E26" s="114" t="s">
        <v>8</v>
      </c>
      <c r="F26" s="68" t="s">
        <v>9</v>
      </c>
      <c r="G26" s="68" t="s">
        <v>10</v>
      </c>
      <c r="H26" s="116" t="s">
        <v>114</v>
      </c>
    </row>
    <row r="27" spans="1:8" ht="25.5" x14ac:dyDescent="0.25">
      <c r="A27" s="68">
        <v>21</v>
      </c>
      <c r="B27" s="111" t="s">
        <v>123</v>
      </c>
      <c r="C27" s="111" t="s">
        <v>246</v>
      </c>
      <c r="D27" s="153">
        <v>119.31</v>
      </c>
      <c r="E27" s="114" t="s">
        <v>8</v>
      </c>
      <c r="F27" s="68" t="s">
        <v>9</v>
      </c>
      <c r="G27" s="68" t="s">
        <v>11</v>
      </c>
      <c r="H27" s="111" t="s">
        <v>247</v>
      </c>
    </row>
    <row r="28" spans="1:8" ht="38.25" x14ac:dyDescent="0.25">
      <c r="A28" s="68">
        <v>22</v>
      </c>
      <c r="B28" s="68" t="s">
        <v>113</v>
      </c>
      <c r="C28" s="111" t="s">
        <v>246</v>
      </c>
      <c r="D28" s="103">
        <v>20</v>
      </c>
      <c r="E28" s="114" t="s">
        <v>8</v>
      </c>
      <c r="F28" s="68" t="s">
        <v>9</v>
      </c>
      <c r="G28" s="68" t="s">
        <v>10</v>
      </c>
      <c r="H28" s="116" t="s">
        <v>114</v>
      </c>
    </row>
    <row r="29" spans="1:8" ht="25.5" x14ac:dyDescent="0.25">
      <c r="A29" s="68">
        <v>23</v>
      </c>
      <c r="B29" s="111" t="s">
        <v>181</v>
      </c>
      <c r="C29" s="111" t="s">
        <v>248</v>
      </c>
      <c r="D29" s="135">
        <v>250.42</v>
      </c>
      <c r="E29" s="114" t="s">
        <v>8</v>
      </c>
      <c r="F29" s="68" t="s">
        <v>9</v>
      </c>
      <c r="G29" s="68" t="s">
        <v>11</v>
      </c>
      <c r="H29" s="117" t="s">
        <v>183</v>
      </c>
    </row>
    <row r="30" spans="1:8" ht="38.25" x14ac:dyDescent="0.25">
      <c r="A30" s="68">
        <v>24</v>
      </c>
      <c r="B30" s="68" t="s">
        <v>113</v>
      </c>
      <c r="C30" s="111" t="s">
        <v>317</v>
      </c>
      <c r="D30" s="103">
        <v>40</v>
      </c>
      <c r="E30" s="114" t="s">
        <v>8</v>
      </c>
      <c r="F30" s="68" t="s">
        <v>9</v>
      </c>
      <c r="G30" s="68" t="s">
        <v>10</v>
      </c>
      <c r="H30" s="116" t="s">
        <v>114</v>
      </c>
    </row>
    <row r="31" spans="1:8" ht="25.5" x14ac:dyDescent="0.25">
      <c r="A31" s="68">
        <v>25</v>
      </c>
      <c r="B31" s="111" t="s">
        <v>249</v>
      </c>
      <c r="C31" s="111" t="s">
        <v>250</v>
      </c>
      <c r="D31" s="153">
        <v>30.92</v>
      </c>
      <c r="E31" s="114" t="s">
        <v>8</v>
      </c>
      <c r="F31" s="68" t="s">
        <v>9</v>
      </c>
      <c r="G31" s="68" t="s">
        <v>10</v>
      </c>
      <c r="H31" s="111" t="s">
        <v>251</v>
      </c>
    </row>
    <row r="32" spans="1:8" ht="25.5" x14ac:dyDescent="0.25">
      <c r="A32" s="68">
        <v>26</v>
      </c>
      <c r="B32" s="111" t="s">
        <v>316</v>
      </c>
      <c r="C32" s="111" t="s">
        <v>250</v>
      </c>
      <c r="D32" s="153">
        <v>20.39</v>
      </c>
      <c r="E32" s="114" t="s">
        <v>8</v>
      </c>
      <c r="F32" s="68" t="s">
        <v>9</v>
      </c>
      <c r="G32" s="68" t="s">
        <v>11</v>
      </c>
      <c r="H32" s="111" t="s">
        <v>315</v>
      </c>
    </row>
    <row r="33" spans="1:10" ht="26.25" thickBot="1" x14ac:dyDescent="0.3">
      <c r="A33" s="68">
        <v>27</v>
      </c>
      <c r="B33" s="111" t="s">
        <v>316</v>
      </c>
      <c r="C33" s="111" t="s">
        <v>250</v>
      </c>
      <c r="D33" s="153">
        <v>9.93</v>
      </c>
      <c r="E33" s="114" t="s">
        <v>8</v>
      </c>
      <c r="F33" s="68" t="s">
        <v>9</v>
      </c>
      <c r="G33" s="68" t="s">
        <v>11</v>
      </c>
      <c r="H33" s="111" t="s">
        <v>314</v>
      </c>
    </row>
    <row r="34" spans="1:10" ht="15.75" thickBot="1" x14ac:dyDescent="0.3">
      <c r="A34" s="41"/>
      <c r="B34" s="30"/>
      <c r="C34" s="30"/>
      <c r="D34" s="30"/>
      <c r="E34" s="30"/>
      <c r="F34" s="30"/>
      <c r="G34" s="30"/>
      <c r="H34" s="30"/>
    </row>
    <row r="35" spans="1:10" ht="32.25" customHeight="1" x14ac:dyDescent="0.25">
      <c r="A35" s="160" t="s">
        <v>31</v>
      </c>
      <c r="B35" s="160"/>
      <c r="C35" s="160"/>
      <c r="D35" s="160"/>
      <c r="E35" s="160"/>
      <c r="F35" s="160"/>
      <c r="G35" s="160"/>
      <c r="H35" s="160"/>
      <c r="I35" s="18"/>
      <c r="J35" s="18"/>
    </row>
    <row r="36" spans="1:10" ht="32.25" customHeight="1" x14ac:dyDescent="0.25">
      <c r="A36" s="156" t="s">
        <v>32</v>
      </c>
      <c r="B36" s="156"/>
      <c r="C36" s="156"/>
      <c r="D36" s="156"/>
      <c r="E36" s="156"/>
      <c r="F36" s="156"/>
      <c r="G36" s="156"/>
      <c r="H36" s="156"/>
      <c r="I36" s="39"/>
      <c r="J36" s="39"/>
    </row>
    <row r="37" spans="1:10" ht="30.75" customHeight="1" x14ac:dyDescent="0.25">
      <c r="A37" s="156" t="s">
        <v>12</v>
      </c>
      <c r="B37" s="156"/>
      <c r="C37" s="156"/>
      <c r="D37" s="156"/>
      <c r="E37" s="156"/>
      <c r="F37" s="156"/>
      <c r="G37" s="156"/>
      <c r="H37" s="156"/>
      <c r="I37" s="39"/>
      <c r="J37" s="39"/>
    </row>
    <row r="38" spans="1:10" ht="28.5" customHeight="1" x14ac:dyDescent="0.25">
      <c r="A38" s="160" t="s">
        <v>33</v>
      </c>
      <c r="B38" s="160"/>
      <c r="C38" s="160"/>
      <c r="D38" s="160"/>
      <c r="E38" s="160"/>
      <c r="F38" s="160"/>
      <c r="G38" s="160"/>
      <c r="H38" s="160"/>
      <c r="I38" s="38"/>
      <c r="J38" s="38"/>
    </row>
    <row r="39" spans="1:10" ht="75" customHeight="1" x14ac:dyDescent="0.25">
      <c r="A39" s="160" t="s">
        <v>34</v>
      </c>
      <c r="B39" s="160"/>
      <c r="C39" s="160"/>
      <c r="D39" s="160"/>
      <c r="E39" s="160"/>
      <c r="F39" s="160"/>
      <c r="G39" s="160"/>
      <c r="H39" s="160"/>
      <c r="I39" s="18"/>
      <c r="J39" s="18"/>
    </row>
    <row r="41" spans="1:10" ht="28.9" customHeight="1" x14ac:dyDescent="0.25">
      <c r="A41" s="156" t="s">
        <v>75</v>
      </c>
      <c r="B41" s="156"/>
      <c r="C41" s="156"/>
      <c r="D41" s="156"/>
      <c r="E41" s="156"/>
      <c r="F41" s="156"/>
      <c r="G41" s="156"/>
      <c r="H41" s="156"/>
    </row>
    <row r="42" spans="1:10" x14ac:dyDescent="0.25">
      <c r="D42" t="s">
        <v>11</v>
      </c>
      <c r="E42">
        <f>D7+D8+D9+D10+D11+D12+D14+D15+D17+D18+D19+D20+D21+D22+D23+D27+D29+D32+D33</f>
        <v>3451.92</v>
      </c>
    </row>
    <row r="43" spans="1:10" x14ac:dyDescent="0.25">
      <c r="D43" t="s">
        <v>10</v>
      </c>
      <c r="E43">
        <f>D13+D16+D24+D25+D26+D28+D30+D31</f>
        <v>486.9500000000001</v>
      </c>
    </row>
    <row r="44" spans="1:10" x14ac:dyDescent="0.25">
      <c r="D44" t="s">
        <v>19</v>
      </c>
      <c r="E44">
        <v>0</v>
      </c>
    </row>
  </sheetData>
  <mergeCells count="8">
    <mergeCell ref="A41:H41"/>
    <mergeCell ref="A38:H38"/>
    <mergeCell ref="A39:H39"/>
    <mergeCell ref="A3:F3"/>
    <mergeCell ref="B4:H4"/>
    <mergeCell ref="A35:H35"/>
    <mergeCell ref="A36:H36"/>
    <mergeCell ref="A37:H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01</vt:lpstr>
      <vt:lpstr>02</vt:lpstr>
      <vt:lpstr>03</vt:lpstr>
      <vt:lpstr>04</vt:lpstr>
      <vt:lpstr>05</vt:lpstr>
      <vt:lpstr>6</vt:lpstr>
      <vt:lpstr>7</vt:lpstr>
      <vt:lpstr>8</vt:lpstr>
      <vt:lpstr>9</vt:lpstr>
      <vt:lpstr>10</vt:lpstr>
      <vt:lpstr>11</vt:lpstr>
      <vt:lpstr>12</vt:lpstr>
      <vt:lpstr>suvestine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2018-01-30T18:36:40Z</dcterms:modified>
</cp:coreProperties>
</file>